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mizer\Desktop\Analysis\"/>
    </mc:Choice>
  </mc:AlternateContent>
  <xr:revisionPtr revIDLastSave="0" documentId="13_ncr:1_{DA9BEB27-7527-4C48-AE90-3F87BA3EE499}" xr6:coauthVersionLast="45" xr6:coauthVersionMax="45" xr10:uidLastSave="{00000000-0000-0000-0000-000000000000}"/>
  <bookViews>
    <workbookView xWindow="2850" yWindow="300" windowWidth="23160" windowHeight="13650" xr2:uid="{00000000-000D-0000-FFFF-FFFF00000000}"/>
  </bookViews>
  <sheets>
    <sheet name="Identification" sheetId="7" r:id="rId1"/>
    <sheet name="JHU Data" sheetId="1" r:id="rId2"/>
    <sheet name="Subset" sheetId="3" r:id="rId3"/>
    <sheet name="Events" sheetId="2" r:id="rId4"/>
    <sheet name="Model 1" sheetId="5" r:id="rId5"/>
    <sheet name="Model 2" sheetId="6" r:id="rId6"/>
  </sheets>
  <definedNames>
    <definedName name="FranceA">'Model 1'!$E$13:$E$47</definedName>
    <definedName name="FranceAM2">'Model 2'!$E$13:$E$47</definedName>
    <definedName name="FranceP">'Model 1'!$N$13:$N$47</definedName>
    <definedName name="FrancePM2">'Model 2'!$N$13:$N$47</definedName>
    <definedName name="GermanyA">'Model 1'!$D$13:$D$46</definedName>
    <definedName name="GermanyAM2">'Model 2'!$D$13:$D$46</definedName>
    <definedName name="GermanyP">'Model 1'!$M$13:$M$46</definedName>
    <definedName name="GermanyPM2">'Model 2'!$M$13:$M$46</definedName>
    <definedName name="IranA">'Model 1'!$F$13:$F$50</definedName>
    <definedName name="IranAM2">'Model 2'!$F$13:$F$51</definedName>
    <definedName name="IranP">'Model 1'!$O$13:$O$50</definedName>
    <definedName name="IranPM2">'Model 2'!$O$13:$O$51</definedName>
    <definedName name="ItalyA">'Model 1'!$B$13:$B$53</definedName>
    <definedName name="ItalyAM2">'Model 2'!$B$13:$B$54</definedName>
    <definedName name="ItalyP">'Model 1'!$K$13:$K$53</definedName>
    <definedName name="ItalyPM2">'Model 2'!$K$13:$K$54</definedName>
    <definedName name="KazakhstanA">'Model 1'!$H$13:$H$21</definedName>
    <definedName name="KazakhstanAM2">'Model 2'!$H$13:$H$30</definedName>
    <definedName name="KazakhstanP">'Model 1'!$Q$13:$Q$21</definedName>
    <definedName name="KazakhstanPM2">'Model 2'!$Q$13:$Q$30</definedName>
    <definedName name="solver_adj" localSheetId="4" hidden="1">'Model 1'!$C$2</definedName>
    <definedName name="solver_adj" localSheetId="5" hidden="1">'Model 2'!$C$9</definedName>
    <definedName name="solver_cvg" localSheetId="4" hidden="1">0.0001</definedName>
    <definedName name="solver_cvg" localSheetId="5" hidden="1">0.0001</definedName>
    <definedName name="solver_drv" localSheetId="4" hidden="1">1</definedName>
    <definedName name="solver_drv" localSheetId="5" hidden="1">1</definedName>
    <definedName name="solver_eng" localSheetId="4" hidden="1">1</definedName>
    <definedName name="solver_eng" localSheetId="5" hidden="1">1</definedName>
    <definedName name="solver_est" localSheetId="4" hidden="1">1</definedName>
    <definedName name="solver_est" localSheetId="5" hidden="1">1</definedName>
    <definedName name="solver_itr" localSheetId="4" hidden="1">2147483647</definedName>
    <definedName name="solver_itr" localSheetId="5" hidden="1">2147483647</definedName>
    <definedName name="solver_mip" localSheetId="4" hidden="1">2147483647</definedName>
    <definedName name="solver_mip" localSheetId="5" hidden="1">2147483647</definedName>
    <definedName name="solver_mni" localSheetId="4" hidden="1">30</definedName>
    <definedName name="solver_mni" localSheetId="5" hidden="1">30</definedName>
    <definedName name="solver_mrt" localSheetId="4" hidden="1">0.075</definedName>
    <definedName name="solver_mrt" localSheetId="5" hidden="1">0.075</definedName>
    <definedName name="solver_msl" localSheetId="4" hidden="1">2</definedName>
    <definedName name="solver_msl" localSheetId="5" hidden="1">2</definedName>
    <definedName name="solver_neg" localSheetId="4" hidden="1">2</definedName>
    <definedName name="solver_neg" localSheetId="5" hidden="1">2</definedName>
    <definedName name="solver_nod" localSheetId="4" hidden="1">2147483647</definedName>
    <definedName name="solver_nod" localSheetId="5" hidden="1">2147483647</definedName>
    <definedName name="solver_num" localSheetId="4" hidden="1">0</definedName>
    <definedName name="solver_num" localSheetId="5" hidden="1">0</definedName>
    <definedName name="solver_nwt" localSheetId="4" hidden="1">1</definedName>
    <definedName name="solver_nwt" localSheetId="5" hidden="1">1</definedName>
    <definedName name="solver_opt" localSheetId="4" hidden="1">'Model 1'!$D$2</definedName>
    <definedName name="solver_opt" localSheetId="5" hidden="1">'Model 2'!$D$9</definedName>
    <definedName name="solver_pre" localSheetId="4" hidden="1">0.000001</definedName>
    <definedName name="solver_pre" localSheetId="5" hidden="1">0.000001</definedName>
    <definedName name="solver_rbv" localSheetId="4" hidden="1">1</definedName>
    <definedName name="solver_rbv" localSheetId="5" hidden="1">1</definedName>
    <definedName name="solver_rlx" localSheetId="4" hidden="1">2</definedName>
    <definedName name="solver_rlx" localSheetId="5" hidden="1">2</definedName>
    <definedName name="solver_rsd" localSheetId="4" hidden="1">0</definedName>
    <definedName name="solver_rsd" localSheetId="5" hidden="1">0</definedName>
    <definedName name="solver_scl" localSheetId="4" hidden="1">1</definedName>
    <definedName name="solver_scl" localSheetId="5" hidden="1">1</definedName>
    <definedName name="solver_sho" localSheetId="4" hidden="1">2</definedName>
    <definedName name="solver_sho" localSheetId="5" hidden="1">2</definedName>
    <definedName name="solver_ssz" localSheetId="4" hidden="1">100</definedName>
    <definedName name="solver_ssz" localSheetId="5" hidden="1">100</definedName>
    <definedName name="solver_tim" localSheetId="4" hidden="1">2147483647</definedName>
    <definedName name="solver_tim" localSheetId="5" hidden="1">2147483647</definedName>
    <definedName name="solver_tol" localSheetId="4" hidden="1">0.01</definedName>
    <definedName name="solver_tol" localSheetId="5" hidden="1">0.01</definedName>
    <definedName name="solver_typ" localSheetId="4" hidden="1">2</definedName>
    <definedName name="solver_typ" localSheetId="5" hidden="1">2</definedName>
    <definedName name="solver_val" localSheetId="4" hidden="1">0</definedName>
    <definedName name="solver_val" localSheetId="5" hidden="1">0</definedName>
    <definedName name="solver_ver" localSheetId="4" hidden="1">3</definedName>
    <definedName name="solver_ver" localSheetId="5" hidden="1">3</definedName>
    <definedName name="SpainA">'Model 1'!$C$13:$C$45</definedName>
    <definedName name="SpainAM2">'Model 2'!$C$13:$C$46</definedName>
    <definedName name="SpainP">'Model 1'!$L$13:$L$45</definedName>
    <definedName name="SpainPM2">'Model 2'!$L$13:$L$46</definedName>
    <definedName name="TurkeyA">'Model 1'!$G$13:$G$28</definedName>
    <definedName name="TurkeyAM2">'Model 2'!$G$13:$G$29</definedName>
    <definedName name="TurkeyP">'Model 1'!$P$13:$P$28</definedName>
    <definedName name="TurkeyPM2">'Model 2'!$P$13:$P$29</definedName>
    <definedName name="USA">'Model 1'!$A$13:$A$44</definedName>
    <definedName name="USAM2">'Model 2'!$A$13:$A$40</definedName>
    <definedName name="USP">'Model 1'!$J$13:$J$44</definedName>
    <definedName name="USPM2">'Model 2'!$J$13:$J$40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6" l="1" a="1"/>
  <c r="D8" i="6" a="1"/>
  <c r="D7" i="6" a="1"/>
  <c r="D6" i="6" a="1"/>
  <c r="D4" i="6" a="1"/>
  <c r="D5" i="6" a="1"/>
  <c r="D3" i="6" a="1"/>
  <c r="D2" i="6" a="1"/>
  <c r="Q14" i="6"/>
  <c r="Q15" i="6" s="1"/>
  <c r="Q16" i="6" s="1"/>
  <c r="Q17" i="6" s="1"/>
  <c r="Q18" i="6" s="1"/>
  <c r="Q19" i="6" s="1"/>
  <c r="Q20" i="6" s="1"/>
  <c r="Q21" i="6" s="1"/>
  <c r="Q22" i="6" s="1"/>
  <c r="Q23" i="6" s="1"/>
  <c r="Q24" i="6" s="1"/>
  <c r="Q25" i="6" s="1"/>
  <c r="Q26" i="6" s="1"/>
  <c r="Q27" i="6" s="1"/>
  <c r="Q28" i="6" s="1"/>
  <c r="Q29" i="6" s="1"/>
  <c r="Q30" i="6" s="1"/>
  <c r="P14" i="6"/>
  <c r="P15" i="6" s="1"/>
  <c r="P16" i="6" s="1"/>
  <c r="P17" i="6" s="1"/>
  <c r="P18" i="6" s="1"/>
  <c r="P19" i="6" s="1"/>
  <c r="P20" i="6" s="1"/>
  <c r="P21" i="6" s="1"/>
  <c r="P22" i="6" s="1"/>
  <c r="P23" i="6" s="1"/>
  <c r="P24" i="6" s="1"/>
  <c r="P25" i="6" s="1"/>
  <c r="P26" i="6" s="1"/>
  <c r="P27" i="6" s="1"/>
  <c r="P28" i="6" s="1"/>
  <c r="P29" i="6" s="1"/>
  <c r="O14" i="6"/>
  <c r="O15" i="6" s="1"/>
  <c r="O16" i="6" s="1"/>
  <c r="O17" i="6" s="1"/>
  <c r="O18" i="6" s="1"/>
  <c r="O19" i="6" s="1"/>
  <c r="O20" i="6" s="1"/>
  <c r="O21" i="6" s="1"/>
  <c r="O22" i="6" s="1"/>
  <c r="O23" i="6" s="1"/>
  <c r="O24" i="6" s="1"/>
  <c r="O25" i="6" s="1"/>
  <c r="O26" i="6" s="1"/>
  <c r="O27" i="6" s="1"/>
  <c r="O28" i="6" s="1"/>
  <c r="O29" i="6" s="1"/>
  <c r="O30" i="6" s="1"/>
  <c r="O31" i="6" s="1"/>
  <c r="O32" i="6" s="1"/>
  <c r="O33" i="6" s="1"/>
  <c r="O34" i="6" s="1"/>
  <c r="O35" i="6" s="1"/>
  <c r="O36" i="6" s="1"/>
  <c r="O37" i="6" s="1"/>
  <c r="O38" i="6" s="1"/>
  <c r="O39" i="6" s="1"/>
  <c r="O40" i="6" s="1"/>
  <c r="O41" i="6" s="1"/>
  <c r="O42" i="6" s="1"/>
  <c r="O43" i="6" s="1"/>
  <c r="O44" i="6" s="1"/>
  <c r="O45" i="6" s="1"/>
  <c r="O46" i="6" s="1"/>
  <c r="O47" i="6" s="1"/>
  <c r="O48" i="6" s="1"/>
  <c r="O49" i="6" s="1"/>
  <c r="O50" i="6" s="1"/>
  <c r="O51" i="6" s="1"/>
  <c r="N14" i="6"/>
  <c r="M14" i="6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M37" i="6" s="1"/>
  <c r="M38" i="6" s="1"/>
  <c r="M39" i="6" s="1"/>
  <c r="M40" i="6" s="1"/>
  <c r="M41" i="6" s="1"/>
  <c r="M42" i="6" s="1"/>
  <c r="M43" i="6" s="1"/>
  <c r="M44" i="6" s="1"/>
  <c r="M45" i="6" s="1"/>
  <c r="M46" i="6" s="1"/>
  <c r="L14" i="6"/>
  <c r="L15" i="6" s="1"/>
  <c r="L16" i="6" s="1"/>
  <c r="L17" i="6" s="1"/>
  <c r="L18" i="6" s="1"/>
  <c r="L19" i="6" s="1"/>
  <c r="L20" i="6" s="1"/>
  <c r="L21" i="6" s="1"/>
  <c r="L22" i="6" s="1"/>
  <c r="L23" i="6" s="1"/>
  <c r="L24" i="6" s="1"/>
  <c r="L25" i="6" s="1"/>
  <c r="L26" i="6" s="1"/>
  <c r="L27" i="6" s="1"/>
  <c r="L28" i="6" s="1"/>
  <c r="L29" i="6" s="1"/>
  <c r="L30" i="6" s="1"/>
  <c r="L31" i="6" s="1"/>
  <c r="L32" i="6" s="1"/>
  <c r="L33" i="6" s="1"/>
  <c r="L34" i="6" s="1"/>
  <c r="L35" i="6" s="1"/>
  <c r="L36" i="6" s="1"/>
  <c r="L37" i="6" s="1"/>
  <c r="L38" i="6" s="1"/>
  <c r="L39" i="6" s="1"/>
  <c r="L40" i="6" s="1"/>
  <c r="L41" i="6" s="1"/>
  <c r="L42" i="6" s="1"/>
  <c r="L43" i="6" s="1"/>
  <c r="L44" i="6" s="1"/>
  <c r="L45" i="6" s="1"/>
  <c r="L46" i="6" s="1"/>
  <c r="K14" i="6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J14" i="6"/>
  <c r="Q13" i="6"/>
  <c r="P13" i="6"/>
  <c r="O13" i="6"/>
  <c r="N13" i="6"/>
  <c r="M13" i="6"/>
  <c r="L13" i="6"/>
  <c r="K13" i="6"/>
  <c r="J13" i="6"/>
  <c r="D9" i="5" a="1"/>
  <c r="D8" i="5" a="1"/>
  <c r="D7" i="5" a="1"/>
  <c r="D6" i="5" a="1"/>
  <c r="D5" i="5" a="1"/>
  <c r="D4" i="5" a="1"/>
  <c r="D3" i="5" a="1"/>
  <c r="D2" i="5" a="1"/>
  <c r="Q14" i="5"/>
  <c r="Q15" i="5" s="1"/>
  <c r="Q16" i="5" s="1"/>
  <c r="Q17" i="5" s="1"/>
  <c r="Q18" i="5" s="1"/>
  <c r="Q19" i="5" s="1"/>
  <c r="Q20" i="5" s="1"/>
  <c r="Q21" i="5" s="1"/>
  <c r="P14" i="5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O14" i="5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N14" i="5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N32" i="5" s="1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M14" i="5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L14" i="5"/>
  <c r="L15" i="5" s="1"/>
  <c r="L16" i="5" s="1"/>
  <c r="L17" i="5" s="1"/>
  <c r="L18" i="5" s="1"/>
  <c r="L19" i="5" s="1"/>
  <c r="L20" i="5" s="1"/>
  <c r="L21" i="5" s="1"/>
  <c r="L22" i="5" s="1"/>
  <c r="L23" i="5" s="1"/>
  <c r="L24" i="5" s="1"/>
  <c r="L25" i="5" s="1"/>
  <c r="L26" i="5" s="1"/>
  <c r="L27" i="5" s="1"/>
  <c r="L28" i="5" s="1"/>
  <c r="L29" i="5" s="1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K14" i="5"/>
  <c r="K15" i="5" s="1"/>
  <c r="K16" i="5" s="1"/>
  <c r="K17" i="5" s="1"/>
  <c r="K18" i="5" s="1"/>
  <c r="K19" i="5" s="1"/>
  <c r="K20" i="5" s="1"/>
  <c r="K21" i="5" s="1"/>
  <c r="K22" i="5" s="1"/>
  <c r="K23" i="5" s="1"/>
  <c r="K24" i="5" s="1"/>
  <c r="K25" i="5" s="1"/>
  <c r="K26" i="5" s="1"/>
  <c r="K27" i="5" s="1"/>
  <c r="K28" i="5" s="1"/>
  <c r="K29" i="5" s="1"/>
  <c r="K30" i="5" s="1"/>
  <c r="K31" i="5" s="1"/>
  <c r="K32" i="5" s="1"/>
  <c r="K33" i="5" s="1"/>
  <c r="K34" i="5" s="1"/>
  <c r="K35" i="5" s="1"/>
  <c r="K36" i="5" s="1"/>
  <c r="K37" i="5" s="1"/>
  <c r="K38" i="5" s="1"/>
  <c r="K39" i="5" s="1"/>
  <c r="K40" i="5" s="1"/>
  <c r="K41" i="5" s="1"/>
  <c r="K42" i="5" s="1"/>
  <c r="K43" i="5" s="1"/>
  <c r="K44" i="5" s="1"/>
  <c r="K45" i="5" s="1"/>
  <c r="K46" i="5" s="1"/>
  <c r="K47" i="5" s="1"/>
  <c r="K48" i="5" s="1"/>
  <c r="K49" i="5" s="1"/>
  <c r="K50" i="5" s="1"/>
  <c r="K51" i="5" s="1"/>
  <c r="K52" i="5" s="1"/>
  <c r="K53" i="5" s="1"/>
  <c r="J14" i="5"/>
  <c r="Q13" i="5"/>
  <c r="P13" i="5"/>
  <c r="O13" i="5"/>
  <c r="N13" i="5"/>
  <c r="M13" i="5"/>
  <c r="L13" i="5"/>
  <c r="K13" i="5"/>
  <c r="J13" i="5"/>
  <c r="F4" i="2"/>
  <c r="F5" i="2"/>
  <c r="F6" i="2"/>
  <c r="F7" i="2"/>
  <c r="F8" i="2"/>
  <c r="F9" i="2"/>
  <c r="F10" i="2"/>
  <c r="F3" i="2"/>
  <c r="D4" i="2"/>
  <c r="D5" i="2"/>
  <c r="D6" i="2"/>
  <c r="D7" i="2"/>
  <c r="D8" i="2"/>
  <c r="D9" i="2"/>
  <c r="D10" i="2"/>
  <c r="D3" i="2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D12" i="3"/>
  <c r="D9" i="6" l="1"/>
  <c r="D8" i="6"/>
  <c r="D7" i="6"/>
  <c r="N15" i="6"/>
  <c r="N16" i="6" s="1"/>
  <c r="N17" i="6" s="1"/>
  <c r="N18" i="6" s="1"/>
  <c r="N19" i="6" s="1"/>
  <c r="N20" i="6" s="1"/>
  <c r="N21" i="6" s="1"/>
  <c r="N22" i="6" s="1"/>
  <c r="N23" i="6" s="1"/>
  <c r="N24" i="6" s="1"/>
  <c r="N25" i="6" s="1"/>
  <c r="N26" i="6" s="1"/>
  <c r="N27" i="6" s="1"/>
  <c r="N28" i="6" s="1"/>
  <c r="N29" i="6" s="1"/>
  <c r="N30" i="6" s="1"/>
  <c r="N31" i="6" s="1"/>
  <c r="N32" i="6" s="1"/>
  <c r="N33" i="6" s="1"/>
  <c r="N34" i="6" s="1"/>
  <c r="N35" i="6" s="1"/>
  <c r="N36" i="6" s="1"/>
  <c r="N37" i="6" s="1"/>
  <c r="N38" i="6" s="1"/>
  <c r="N39" i="6" s="1"/>
  <c r="N40" i="6" s="1"/>
  <c r="N41" i="6" s="1"/>
  <c r="N42" i="6" s="1"/>
  <c r="N43" i="6" s="1"/>
  <c r="N44" i="6" s="1"/>
  <c r="N45" i="6" s="1"/>
  <c r="N46" i="6" s="1"/>
  <c r="N47" i="6" s="1"/>
  <c r="D5" i="6"/>
  <c r="D4" i="6"/>
  <c r="D3" i="6"/>
  <c r="J15" i="6"/>
  <c r="J16" i="6" s="1"/>
  <c r="J17" i="6" s="1"/>
  <c r="J18" i="6" s="1"/>
  <c r="J19" i="6" s="1"/>
  <c r="J20" i="6" s="1"/>
  <c r="J21" i="6" s="1"/>
  <c r="J22" i="6" s="1"/>
  <c r="J23" i="6" s="1"/>
  <c r="J24" i="6" s="1"/>
  <c r="J25" i="6" s="1"/>
  <c r="J26" i="6" s="1"/>
  <c r="J27" i="6" s="1"/>
  <c r="J28" i="6" s="1"/>
  <c r="J29" i="6" s="1"/>
  <c r="J30" i="6" s="1"/>
  <c r="J31" i="6" s="1"/>
  <c r="J32" i="6" s="1"/>
  <c r="J33" i="6" s="1"/>
  <c r="J34" i="6" s="1"/>
  <c r="J35" i="6" s="1"/>
  <c r="J36" i="6" s="1"/>
  <c r="J37" i="6" s="1"/>
  <c r="J38" i="6" s="1"/>
  <c r="J39" i="6" s="1"/>
  <c r="J40" i="6" s="1"/>
  <c r="D9" i="5"/>
  <c r="D8" i="5"/>
  <c r="D7" i="5"/>
  <c r="D6" i="5"/>
  <c r="D5" i="5"/>
  <c r="D4" i="5"/>
  <c r="D3" i="5"/>
  <c r="J15" i="5"/>
  <c r="J16" i="5" s="1"/>
  <c r="J17" i="5" s="1"/>
  <c r="J18" i="5" s="1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D6" i="6" l="1"/>
  <c r="D2" i="6"/>
  <c r="D2" i="5"/>
</calcChain>
</file>

<file path=xl/sharedStrings.xml><?xml version="1.0" encoding="utf-8"?>
<sst xmlns="http://schemas.openxmlformats.org/spreadsheetml/2006/main" count="491" uniqueCount="289">
  <si>
    <t>Province/State</t>
  </si>
  <si>
    <t>Country/Region</t>
  </si>
  <si>
    <t>Lat</t>
  </si>
  <si>
    <t>Long</t>
  </si>
  <si>
    <t>Afghanistan</t>
  </si>
  <si>
    <t>Albania</t>
  </si>
  <si>
    <t>Algeria</t>
  </si>
  <si>
    <t>Andorra</t>
  </si>
  <si>
    <t>Angola</t>
  </si>
  <si>
    <t>Antigua and Barbuda</t>
  </si>
  <si>
    <t>Argentina</t>
  </si>
  <si>
    <t>Armenia</t>
  </si>
  <si>
    <t>Australian Capital Territory</t>
  </si>
  <si>
    <t>Australia</t>
  </si>
  <si>
    <t>New South Wales</t>
  </si>
  <si>
    <t>Northern Territory</t>
  </si>
  <si>
    <t>Queensland</t>
  </si>
  <si>
    <t>South Australia</t>
  </si>
  <si>
    <t>Tasmania</t>
  </si>
  <si>
    <t>Victoria</t>
  </si>
  <si>
    <t>Western 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</si>
  <si>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</si>
  <si>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</si>
  <si>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</si>
  <si>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</si>
  <si>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</si>
  <si>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</si>
  <si>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</si>
  <si>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</si>
  <si>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Benin</t>
  </si>
  <si>
    <t>Bhutan</t>
  </si>
  <si>
    <t>Bolivia</t>
  </si>
  <si>
    <t>Bosnia and Herzegovina</t>
  </si>
  <si>
    <t>Brazil</t>
  </si>
  <si>
    <t>Brunei</t>
  </si>
  <si>
    <t>Bulgaria</t>
  </si>
  <si>
    <t>Burkina Faso</t>
  </si>
  <si>
    <t>Cabo Verde</t>
  </si>
  <si>
    <t>Cambodia</t>
  </si>
  <si>
    <t>Cameroon</t>
  </si>
  <si>
    <t>Alberta</t>
  </si>
  <si>
    <t>Canada</t>
  </si>
  <si>
    <t>British Columbia</t>
  </si>
  <si>
    <t>Grand Princess</t>
  </si>
  <si>
    <t>Manitoba</t>
  </si>
  <si>
    <t>New Brunswick</t>
  </si>
  <si>
    <t>Newfoundland and Labrador</t>
  </si>
  <si>
    <t>Nova Scotia</t>
  </si>
  <si>
    <t>Ontario</t>
  </si>
  <si>
    <t>Prince Edward Island</t>
  </si>
  <si>
    <t>Quebec</t>
  </si>
  <si>
    <t>Saskatchewan</t>
  </si>
  <si>
    <t>Central African Republic</t>
  </si>
  <si>
    <t>Chad</t>
  </si>
  <si>
    <t>Chile</t>
  </si>
  <si>
    <t>Anhui</t>
  </si>
  <si>
    <t>China</t>
  </si>
  <si>
    <t>Beijing</t>
  </si>
  <si>
    <t>Chongqing</t>
  </si>
  <si>
    <t>Fujian</t>
  </si>
  <si>
    <t>Gansu</t>
  </si>
  <si>
    <t>Guangdong</t>
  </si>
  <si>
    <t>Guangxi</t>
  </si>
  <si>
    <t>Guizhou</t>
  </si>
  <si>
    <t>Hainan</t>
  </si>
  <si>
    <t>Hebei</t>
  </si>
  <si>
    <t>Heilongjiang</t>
  </si>
  <si>
    <t>Henan</t>
  </si>
  <si>
    <t>Hong Kong</t>
  </si>
  <si>
    <t>Hubei</t>
  </si>
  <si>
    <t>Hunan</t>
  </si>
  <si>
    <t>Inner Mongolia</t>
  </si>
  <si>
    <t>Jiangsu</t>
  </si>
  <si>
    <t>Jiangxi</t>
  </si>
  <si>
    <t>Jilin</t>
  </si>
  <si>
    <t>Liaoning</t>
  </si>
  <si>
    <t>Macau</t>
  </si>
  <si>
    <t>Ningxia</t>
  </si>
  <si>
    <t>Qinghai</t>
  </si>
  <si>
    <t>Shaanxi</t>
  </si>
  <si>
    <t>Shandong</t>
  </si>
  <si>
    <t>Shanghai</t>
  </si>
  <si>
    <t>Shanxi</t>
  </si>
  <si>
    <t>Sichuan</t>
  </si>
  <si>
    <t>Tianjin</t>
  </si>
  <si>
    <t>Tibet</t>
  </si>
  <si>
    <t>Xinjiang</t>
  </si>
  <si>
    <t>Yunnan</t>
  </si>
  <si>
    <t>Zhejiang</t>
  </si>
  <si>
    <t>Colombia</t>
  </si>
  <si>
    <t>Congo (Brazzaville)</t>
  </si>
  <si>
    <t>Congo (Kinshasa)</t>
  </si>
  <si>
    <t>Costa Rica</t>
  </si>
  <si>
    <t>Cote d'Ivoire</t>
  </si>
  <si>
    <t>Croatia</t>
  </si>
  <si>
    <t>Diamond Princess</t>
  </si>
  <si>
    <t>Cuba</t>
  </si>
  <si>
    <t>Cyprus</t>
  </si>
  <si>
    <t>Czechia</t>
  </si>
  <si>
    <t>Faroe Islands</t>
  </si>
  <si>
    <t>Denmark</t>
  </si>
  <si>
    <t>Greenland</t>
  </si>
  <si>
    <t>Djibouti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</si>
  <si>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</si>
  <si>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</si>
  <si>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</si>
  <si>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</si>
  <si>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</si>
  <si>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</si>
  <si>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</si>
  <si>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</si>
  <si>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</si>
  <si>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Fiji</t>
  </si>
  <si>
    <t>Finland</t>
  </si>
  <si>
    <t>French Guiana</t>
  </si>
  <si>
    <t>France</t>
  </si>
  <si>
    <t>French Polynesia</t>
  </si>
  <si>
    <t>Guadeloupe</t>
  </si>
  <si>
    <t>Mayotte</t>
  </si>
  <si>
    <t>New Caledonia</t>
  </si>
  <si>
    <t>Reunion</t>
  </si>
  <si>
    <t>Saint Barthelemy</t>
  </si>
  <si>
    <t>St Martin</t>
  </si>
  <si>
    <t>Martinique</t>
  </si>
  <si>
    <t>Gabon</t>
  </si>
  <si>
    <t>Gambia</t>
  </si>
  <si>
    <t>Georgia</t>
  </si>
  <si>
    <t>Germany</t>
  </si>
  <si>
    <t>Ghana</t>
  </si>
  <si>
    <t>Greece</t>
  </si>
  <si>
    <t>Guatemala</t>
  </si>
  <si>
    <t>Guinea</t>
  </si>
  <si>
    <t>Guyana</t>
  </si>
  <si>
    <t>Haiti</t>
  </si>
  <si>
    <t>Holy See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</si>
  <si>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</si>
  <si>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</si>
  <si>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</si>
  <si>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</si>
  <si>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</si>
  <si>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</si>
  <si>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</si>
  <si>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</si>
  <si>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</si>
  <si>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</si>
  <si>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</si>
  <si>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</si>
  <si>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</si>
  <si>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</si>
  <si>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</si>
  <si>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Korea, South</t>
  </si>
  <si>
    <t>Kuwait</t>
  </si>
  <si>
    <t>Kyrgyzstan</t>
  </si>
  <si>
    <t>Latvia</t>
  </si>
  <si>
    <t>Lebanon</t>
  </si>
  <si>
    <t>Liberia</t>
  </si>
  <si>
    <t>Liechtenstein</t>
  </si>
  <si>
    <t>Lithuania</t>
  </si>
  <si>
    <t>Luxembourg</t>
  </si>
  <si>
    <t>Madagascar</t>
  </si>
  <si>
    <t>Malaysia</t>
  </si>
  <si>
    <t>Maldives</t>
  </si>
  <si>
    <t>Malta</t>
  </si>
  <si>
    <t>Mauritania</t>
  </si>
  <si>
    <t>Mauritius</t>
  </si>
  <si>
    <t>Mexico</t>
  </si>
  <si>
    <t>Moldova</t>
  </si>
  <si>
    <t>Monaco</t>
  </si>
  <si>
    <t>Mongolia</t>
  </si>
  <si>
    <t>Montenegro</t>
  </si>
  <si>
    <t>Morocco</t>
  </si>
  <si>
    <t>Namibia</t>
  </si>
  <si>
    <t>Nepal</t>
  </si>
  <si>
    <t>Aruba</t>
  </si>
  <si>
    <t>Netherlands</t>
  </si>
  <si>
    <t>Curacao</t>
  </si>
  <si>
    <t>Sint Maarten</t>
  </si>
  <si>
    <t>New Zealand</t>
  </si>
  <si>
    <t>Nicaragua</t>
  </si>
  <si>
    <t>Niger</t>
  </si>
  <si>
    <t>Nigeria</t>
  </si>
  <si>
    <t>North Macedonia</t>
  </si>
  <si>
    <t>Norway</t>
  </si>
  <si>
    <t>Oman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</si>
  <si>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</si>
  <si>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</si>
  <si>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</si>
  <si>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</si>
  <si>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</si>
  <si>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</si>
  <si>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</si>
  <si>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</si>
  <si>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</si>
  <si>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</si>
  <si>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</t>
  </si>
  <si>
    <t>Rwanda</t>
  </si>
  <si>
    <t>Saint Lucia</t>
  </si>
  <si>
    <t>Saint Vincent and the Grenadines</t>
  </si>
  <si>
    <t>San Marino</t>
  </si>
  <si>
    <t>Saudi Arabia</t>
  </si>
  <si>
    <t>Senegal</t>
  </si>
  <si>
    <t>Serbia</t>
  </si>
  <si>
    <t>Seychelles</t>
  </si>
  <si>
    <t>Singapore</t>
  </si>
  <si>
    <t>Slovakia</t>
  </si>
  <si>
    <t>Slovenia</t>
  </si>
  <si>
    <t>Somalia</t>
  </si>
  <si>
    <t>South Africa</t>
  </si>
  <si>
    <t>Spain</t>
  </si>
  <si>
    <t>Sri Lanka</t>
  </si>
  <si>
    <t>Sudan</t>
  </si>
  <si>
    <t>Suriname</t>
  </si>
  <si>
    <t>Sweden</t>
  </si>
  <si>
    <t>Switzerland</t>
  </si>
  <si>
    <t>Taiwan*</t>
  </si>
  <si>
    <t>Tanzania</t>
  </si>
  <si>
    <t>Thailand</t>
  </si>
  <si>
    <t>Togo</t>
  </si>
  <si>
    <t>Trinidad and Tobago</t>
  </si>
  <si>
    <t>Tunisia</t>
  </si>
  <si>
    <t>Turkey</t>
  </si>
  <si>
    <t>Uganda</t>
  </si>
  <si>
    <t>Ukraine</t>
  </si>
  <si>
    <t>United Arab Emirates</t>
  </si>
  <si>
    <t>Bermuda</t>
  </si>
  <si>
    <t>United Kingdom</t>
  </si>
  <si>
    <t>Cayman Islands</t>
  </si>
  <si>
    <t>Channel Islands</t>
  </si>
  <si>
    <t>Gibraltar</t>
  </si>
  <si>
    <t>Isle of Man</t>
  </si>
  <si>
    <t>Montserrat</t>
  </si>
  <si>
    <t>Uruguay</t>
  </si>
  <si>
    <t>US</t>
  </si>
  <si>
    <t>Uzbekistan</t>
  </si>
  <si>
    <t>Venezuela</t>
  </si>
  <si>
    <t>Vietnam</t>
  </si>
  <si>
    <t>Zambia</t>
  </si>
  <si>
    <t>Zimbabwe</t>
  </si>
  <si>
    <t>Dominica</t>
  </si>
  <si>
    <t>Grenada</t>
  </si>
  <si>
    <t>Mozambique</t>
  </si>
  <si>
    <t>Syria</t>
  </si>
  <si>
    <t>Timor-Leste</t>
  </si>
  <si>
    <t>Belize</t>
  </si>
  <si>
    <t>Recovered</t>
  </si>
  <si>
    <t>Laos</t>
  </si>
  <si>
    <t>Libya</t>
  </si>
  <si>
    <t>West Bank and Gaza</t>
  </si>
  <si>
    <t>Guinea-Bissau</t>
  </si>
  <si>
    <t>Mali</t>
  </si>
  <si>
    <t>Saint Kitts and Nevis</t>
  </si>
  <si>
    <t>Northwest Territories</t>
  </si>
  <si>
    <t>Yukon</t>
  </si>
  <si>
    <t>Kosovo</t>
  </si>
  <si>
    <t>Burma</t>
  </si>
  <si>
    <t>Anguilla</t>
  </si>
  <si>
    <t>British Virgin Islands</t>
  </si>
  <si>
    <t>Turks and Caicos Islands</t>
  </si>
  <si>
    <t>MS Zaandam</t>
  </si>
  <si>
    <t>Botswana</t>
  </si>
  <si>
    <t>Burundi</t>
  </si>
  <si>
    <t>Sierra Leone</t>
  </si>
  <si>
    <t>Bonaire, Sint Eustatius and Saba</t>
  </si>
  <si>
    <t>Malawi</t>
  </si>
  <si>
    <t>Country</t>
  </si>
  <si>
    <t>Population</t>
  </si>
  <si>
    <t>Median
Age</t>
  </si>
  <si>
    <t>Cases per Million People</t>
  </si>
  <si>
    <t>A: Cases</t>
  </si>
  <si>
    <t>B: Cases ≥ 100</t>
  </si>
  <si>
    <t>Date</t>
  </si>
  <si>
    <t>Count</t>
  </si>
  <si>
    <t>C: Cases ≥ 1 per Million People</t>
  </si>
  <si>
    <t>Until JHU Data Date</t>
  </si>
  <si>
    <t xml:space="preserve">JHU Data Date </t>
  </si>
  <si>
    <t xml:space="preserve">* </t>
  </si>
  <si>
    <r>
      <t>Days since B</t>
    </r>
    <r>
      <rPr>
        <b/>
        <sz val="11"/>
        <color rgb="FFFF0000"/>
        <rFont val="Calibri"/>
        <family val="2"/>
        <scheme val="minor"/>
      </rPr>
      <t>*</t>
    </r>
  </si>
  <si>
    <r>
      <t>Days since C</t>
    </r>
    <r>
      <rPr>
        <b/>
        <sz val="11"/>
        <color rgb="FFFF0000"/>
        <rFont val="Calibri"/>
        <family val="2"/>
        <scheme val="minor"/>
      </rPr>
      <t>*</t>
    </r>
  </si>
  <si>
    <t>r</t>
  </si>
  <si>
    <t>Actual</t>
  </si>
  <si>
    <r>
      <t>C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</si>
  <si>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rPr>
        <b/>
        <sz val="11"/>
        <color theme="1"/>
        <rFont val="Calibri"/>
        <family val="2"/>
      </rPr>
      <t xml:space="preserve">Σ </t>
    </r>
    <r>
      <rPr>
        <b/>
        <sz val="11"/>
        <color theme="1"/>
        <rFont val="Calibri"/>
        <family val="2"/>
        <scheme val="minor"/>
      </rPr>
      <t>Error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</si>
  <si>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Modeled</t>
  </si>
  <si>
    <t>Plot Photo</t>
  </si>
  <si>
    <t>Event B</t>
  </si>
  <si>
    <t>Event C</t>
  </si>
  <si>
    <t>A Brief Analysis of COVID-19 Confirmed Cases for Eight Countries</t>
  </si>
  <si>
    <r>
      <t xml:space="preserve">This is the </t>
    </r>
    <r>
      <rPr>
        <b/>
        <sz val="11"/>
        <color theme="1"/>
        <rFont val="Calibri"/>
        <family val="2"/>
        <scheme val="minor"/>
      </rPr>
      <t>appendix</t>
    </r>
    <r>
      <rPr>
        <sz val="11"/>
        <color theme="1"/>
        <rFont val="Calibri"/>
        <family val="2"/>
        <scheme val="minor"/>
      </rPr>
      <t xml:space="preserve"> of the document titled:</t>
    </r>
  </si>
  <si>
    <r>
      <t xml:space="preserve">by </t>
    </r>
    <r>
      <rPr>
        <b/>
        <sz val="11"/>
        <color theme="1"/>
        <rFont val="Calibri"/>
        <family val="2"/>
        <scheme val="minor"/>
      </rPr>
      <t>Selim Temizer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</si>
</sst>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dd\,\ yyyy\,\ dddd"/>
    <numFmt numFmtId="165" formatCode="0.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8">
    <xf numFmtId="0" fontId="0" fillId="0" borderId="0" xfId="0"/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textRotation="90"/>
    </xf>
    <xf numFmtId="0" fontId="0" fillId="0" borderId="0" xfId="0" applyAlignment="1"/>
    <xf numFmtId="164" fontId="16" fillId="0" borderId="0" xfId="0" applyNumberFormat="1" applyFont="1" applyAlignment="1">
      <alignment textRotation="90"/>
    </xf>
    <xf numFmtId="0" fontId="0" fillId="33" borderId="0" xfId="0" applyFill="1"/>
    <xf numFmtId="2" fontId="0" fillId="0" borderId="0" xfId="0" applyNumberFormat="1"/>
    <xf numFmtId="3" fontId="0" fillId="0" borderId="0" xfId="0" applyNumberFormat="1"/>
    <xf numFmtId="0" fontId="16" fillId="0" borderId="0" xfId="0" applyFont="1" applyAlignment="1">
      <alignment horizontal="center" vertical="center" wrapText="1"/>
    </xf>
    <xf numFmtId="2" fontId="0" fillId="34" borderId="0" xfId="0" applyNumberFormat="1" applyFill="1"/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1" fontId="0" fillId="0" borderId="15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0" fillId="0" borderId="0" xfId="0" applyBorder="1"/>
    <xf numFmtId="0" fontId="16" fillId="0" borderId="13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16" fillId="0" borderId="14" xfId="0" applyFont="1" applyBorder="1"/>
    <xf numFmtId="0" fontId="16" fillId="0" borderId="16" xfId="0" applyFont="1" applyBorder="1"/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Fill="1"/>
    <xf numFmtId="3" fontId="0" fillId="33" borderId="20" xfId="0" applyNumberFormat="1" applyFill="1" applyBorder="1"/>
    <xf numFmtId="4" fontId="0" fillId="0" borderId="21" xfId="0" applyNumberFormat="1" applyBorder="1"/>
    <xf numFmtId="4" fontId="0" fillId="0" borderId="15" xfId="0" applyNumberFormat="1" applyBorder="1"/>
    <xf numFmtId="4" fontId="0" fillId="0" borderId="17" xfId="0" applyNumberFormat="1" applyBorder="1"/>
    <xf numFmtId="3" fontId="0" fillId="33" borderId="20" xfId="0" applyNumberFormat="1" applyFill="1" applyBorder="1" applyAlignment="1">
      <alignment horizontal="center"/>
    </xf>
    <xf numFmtId="3" fontId="0" fillId="33" borderId="14" xfId="0" applyNumberFormat="1" applyFill="1" applyBorder="1" applyAlignment="1">
      <alignment horizontal="center"/>
    </xf>
    <xf numFmtId="3" fontId="0" fillId="33" borderId="16" xfId="0" applyNumberFormat="1" applyFill="1" applyBorder="1" applyAlignment="1">
      <alignment horizontal="center"/>
    </xf>
    <xf numFmtId="0" fontId="16" fillId="0" borderId="19" xfId="0" applyFont="1" applyBorder="1"/>
    <xf numFmtId="0" fontId="16" fillId="0" borderId="12" xfId="0" applyFont="1" applyBorder="1"/>
    <xf numFmtId="0" fontId="16" fillId="0" borderId="13" xfId="0" applyFont="1" applyBorder="1"/>
    <xf numFmtId="165" fontId="0" fillId="0" borderId="21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0" fontId="0" fillId="35" borderId="0" xfId="0" applyFill="1" applyBorder="1"/>
    <xf numFmtId="0" fontId="16" fillId="0" borderId="20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0" fillId="36" borderId="0" xfId="0" applyFill="1"/>
    <xf numFmtId="0" fontId="0" fillId="0" borderId="26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7" xfId="0" applyBorder="1"/>
    <xf numFmtId="0" fontId="0" fillId="0" borderId="27" xfId="0" applyFill="1" applyBorder="1"/>
    <xf numFmtId="0" fontId="0" fillId="0" borderId="33" xfId="0" applyBorder="1"/>
    <xf numFmtId="0" fontId="0" fillId="0" borderId="29" xfId="0" applyBorder="1"/>
    <xf numFmtId="0" fontId="0" fillId="0" borderId="29" xfId="0" applyFill="1" applyBorder="1"/>
    <xf numFmtId="0" fontId="0" fillId="0" borderId="28" xfId="0" applyFill="1" applyBorder="1"/>
    <xf numFmtId="2" fontId="0" fillId="34" borderId="14" xfId="0" applyNumberFormat="1" applyFill="1" applyBorder="1"/>
    <xf numFmtId="2" fontId="0" fillId="34" borderId="16" xfId="0" applyNumberFormat="1" applyFill="1" applyBorder="1"/>
    <xf numFmtId="3" fontId="0" fillId="33" borderId="25" xfId="0" applyNumberFormat="1" applyFill="1" applyBorder="1"/>
    <xf numFmtId="3" fontId="0" fillId="33" borderId="21" xfId="0" applyNumberFormat="1" applyFill="1" applyBorder="1"/>
    <xf numFmtId="3" fontId="0" fillId="0" borderId="14" xfId="0" applyNumberFormat="1" applyBorder="1"/>
    <xf numFmtId="3" fontId="0" fillId="0" borderId="0" xfId="0" applyNumberFormat="1" applyBorder="1"/>
    <xf numFmtId="3" fontId="0" fillId="0" borderId="15" xfId="0" applyNumberFormat="1" applyBorder="1"/>
    <xf numFmtId="3" fontId="0" fillId="0" borderId="16" xfId="0" applyNumberFormat="1" applyBorder="1"/>
    <xf numFmtId="3" fontId="0" fillId="0" borderId="18" xfId="0" applyNumberFormat="1" applyBorder="1"/>
    <xf numFmtId="3" fontId="0" fillId="0" borderId="17" xfId="0" applyNumberFormat="1" applyBorder="1"/>
    <xf numFmtId="3" fontId="0" fillId="0" borderId="20" xfId="0" applyNumberFormat="1" applyBorder="1"/>
    <xf numFmtId="3" fontId="0" fillId="0" borderId="25" xfId="0" applyNumberFormat="1" applyBorder="1"/>
    <xf numFmtId="3" fontId="0" fillId="0" borderId="21" xfId="0" applyNumberFormat="1" applyBorder="1"/>
    <xf numFmtId="4" fontId="0" fillId="34" borderId="20" xfId="0" applyNumberFormat="1" applyFill="1" applyBorder="1"/>
    <xf numFmtId="4" fontId="0" fillId="34" borderId="25" xfId="0" applyNumberFormat="1" applyFill="1" applyBorder="1"/>
    <xf numFmtId="4" fontId="0" fillId="34" borderId="21" xfId="0" applyNumberFormat="1" applyFill="1" applyBorder="1"/>
    <xf numFmtId="4" fontId="0" fillId="0" borderId="14" xfId="0" applyNumberFormat="1" applyBorder="1"/>
    <xf numFmtId="4" fontId="0" fillId="0" borderId="0" xfId="0" applyNumberFormat="1" applyBorder="1"/>
    <xf numFmtId="4" fontId="0" fillId="0" borderId="16" xfId="0" applyNumberFormat="1" applyBorder="1"/>
    <xf numFmtId="4" fontId="0" fillId="0" borderId="18" xfId="0" applyNumberFormat="1" applyBorder="1"/>
    <xf numFmtId="4" fontId="0" fillId="0" borderId="20" xfId="0" applyNumberFormat="1" applyBorder="1"/>
    <xf numFmtId="4" fontId="0" fillId="0" borderId="25" xfId="0" applyNumberFormat="1" applyBorder="1"/>
    <xf numFmtId="0" fontId="0" fillId="35" borderId="20" xfId="0" applyFill="1" applyBorder="1" applyAlignment="1">
      <alignment horizontal="left"/>
    </xf>
    <xf numFmtId="0" fontId="0" fillId="35" borderId="25" xfId="0" applyFill="1" applyBorder="1" applyAlignment="1">
      <alignment horizontal="left"/>
    </xf>
    <xf numFmtId="0" fontId="0" fillId="35" borderId="21" xfId="0" applyFill="1" applyBorder="1" applyAlignment="1">
      <alignment horizontal="left"/>
    </xf>
    <xf numFmtId="0" fontId="16" fillId="35" borderId="14" xfId="0" applyFont="1" applyFill="1" applyBorder="1" applyAlignment="1">
      <alignment horizontal="left"/>
    </xf>
    <xf numFmtId="0" fontId="16" fillId="35" borderId="0" xfId="0" applyFont="1" applyFill="1" applyBorder="1" applyAlignment="1">
      <alignment horizontal="left"/>
    </xf>
    <xf numFmtId="0" fontId="16" fillId="35" borderId="15" xfId="0" applyFont="1" applyFill="1" applyBorder="1" applyAlignment="1">
      <alignment horizontal="left"/>
    </xf>
    <xf numFmtId="0" fontId="0" fillId="35" borderId="16" xfId="0" applyFill="1" applyBorder="1" applyAlignment="1">
      <alignment horizontal="left"/>
    </xf>
    <xf numFmtId="0" fontId="0" fillId="35" borderId="18" xfId="0" applyFill="1" applyBorder="1" applyAlignment="1">
      <alignment horizontal="left"/>
    </xf>
    <xf numFmtId="0" fontId="0" fillId="35" borderId="17" xfId="0" applyFill="1" applyBorder="1" applyAlignment="1">
      <alignment horizontal="left"/>
    </xf>
    <xf numFmtId="0" fontId="16" fillId="0" borderId="0" xfId="0" applyFont="1" applyAlignment="1">
      <alignment horizontal="center"/>
    </xf>
    <xf numFmtId="0" fontId="16" fillId="0" borderId="23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9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0" xfId="0" applyFont="1" applyFill="1" applyBorder="1" applyAlignment="1">
      <alignment horizontal="right"/>
    </xf>
    <xf numFmtId="0" fontId="16" fillId="0" borderId="21" xfId="0" applyFont="1" applyFill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0" fontId="0" fillId="0" borderId="0" xfId="0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1'!$A$12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1'!$A$13:$A$44</c:f>
              <c:numCache>
                <c:formatCode>#,##0</c:formatCode>
                <c:ptCount val="32"/>
                <c:pt idx="0">
                  <c:v>118</c:v>
                </c:pt>
                <c:pt idx="1">
                  <c:v>149</c:v>
                </c:pt>
                <c:pt idx="2">
                  <c:v>217</c:v>
                </c:pt>
                <c:pt idx="3">
                  <c:v>262</c:v>
                </c:pt>
                <c:pt idx="4">
                  <c:v>402</c:v>
                </c:pt>
                <c:pt idx="5">
                  <c:v>518</c:v>
                </c:pt>
                <c:pt idx="6">
                  <c:v>583</c:v>
                </c:pt>
                <c:pt idx="7">
                  <c:v>959</c:v>
                </c:pt>
                <c:pt idx="8">
                  <c:v>1281</c:v>
                </c:pt>
                <c:pt idx="9">
                  <c:v>1663</c:v>
                </c:pt>
                <c:pt idx="10">
                  <c:v>2179</c:v>
                </c:pt>
                <c:pt idx="11">
                  <c:v>2727</c:v>
                </c:pt>
                <c:pt idx="12">
                  <c:v>3499</c:v>
                </c:pt>
                <c:pt idx="13">
                  <c:v>4632</c:v>
                </c:pt>
                <c:pt idx="14">
                  <c:v>6421</c:v>
                </c:pt>
                <c:pt idx="15">
                  <c:v>7783</c:v>
                </c:pt>
                <c:pt idx="16">
                  <c:v>13677</c:v>
                </c:pt>
                <c:pt idx="17">
                  <c:v>19100</c:v>
                </c:pt>
                <c:pt idx="18">
                  <c:v>25489</c:v>
                </c:pt>
                <c:pt idx="19">
                  <c:v>33276</c:v>
                </c:pt>
                <c:pt idx="20">
                  <c:v>43847</c:v>
                </c:pt>
                <c:pt idx="21">
                  <c:v>53740</c:v>
                </c:pt>
                <c:pt idx="22">
                  <c:v>65778</c:v>
                </c:pt>
                <c:pt idx="23">
                  <c:v>83836</c:v>
                </c:pt>
                <c:pt idx="24">
                  <c:v>101657</c:v>
                </c:pt>
                <c:pt idx="25">
                  <c:v>121478</c:v>
                </c:pt>
                <c:pt idx="26">
                  <c:v>140886</c:v>
                </c:pt>
                <c:pt idx="27">
                  <c:v>161807</c:v>
                </c:pt>
                <c:pt idx="28">
                  <c:v>188172</c:v>
                </c:pt>
                <c:pt idx="29">
                  <c:v>213372</c:v>
                </c:pt>
                <c:pt idx="30">
                  <c:v>243453</c:v>
                </c:pt>
                <c:pt idx="31">
                  <c:v>275586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08-430F-9EE9-B04985C74EEE}"/>
            </c:ext>
          </c:extLst>
        </c:ser>
        <c:ser>
          <c:idx val="1"/>
          <c:order val="1"/>
          <c:tx>
            <c:strRef>
              <c:f>'Model 1'!$J$12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1'!$J$13:$J$44</c:f>
              <c:numCache>
                <c:formatCode>#,##0</c:formatCode>
                <c:ptCount val="32"/>
                <c:pt idx="0">
                  <c:v>118</c:v>
                </c:pt>
                <c:pt idx="1">
                  <c:v>152.48909472297279</c:v>
                </c:pt>
                <c:pt idx="2">
                  <c:v>197.05867804603193</c:v>
                </c:pt>
                <c:pt idx="3">
                  <c:v>254.65507985207762</c:v>
                </c:pt>
                <c:pt idx="4">
                  <c:v>329.08578468855643</c:v>
                </c:pt>
                <c:pt idx="5">
                  <c:v>425.27113045217885</c:v>
                </c:pt>
                <c:pt idx="6">
                  <c:v>549.5695736819323</c:v>
                </c:pt>
                <c:pt idx="7">
                  <c:v>710.1980235427792</c:v>
                </c:pt>
                <c:pt idx="8">
                  <c:v>917.77503122104167</c:v>
                </c:pt>
                <c:pt idx="9">
                  <c:v>1186.0227429681756</c:v>
                </c:pt>
                <c:pt idx="10">
                  <c:v>1532.6740203057129</c:v>
                </c:pt>
                <c:pt idx="11">
                  <c:v>1980.6446937443845</c:v>
                </c:pt>
                <c:pt idx="12">
                  <c:v>2559.5484433639058</c:v>
                </c:pt>
                <c:pt idx="13">
                  <c:v>3307.6544493911538</c:v>
                </c:pt>
                <c:pt idx="14">
                  <c:v>4274.4172257972041</c:v>
                </c:pt>
                <c:pt idx="15">
                  <c:v>5523.7458748313256</c:v>
                </c:pt>
                <c:pt idx="16">
                  <c:v>7138.2288807863069</c:v>
                </c:pt>
                <c:pt idx="17">
                  <c:v>9224.5937284447718</c:v>
                </c:pt>
                <c:pt idx="18">
                  <c:v>11920.762261336911</c:v>
                </c:pt>
                <c:pt idx="19">
                  <c:v>15404.968183381725</c:v>
                </c:pt>
                <c:pt idx="20">
                  <c:v>19907.539428136253</c:v>
                </c:pt>
                <c:pt idx="21">
                  <c:v>25726.124284393089</c:v>
                </c:pt>
                <c:pt idx="22">
                  <c:v>33245.367820828709</c:v>
                </c:pt>
                <c:pt idx="23">
                  <c:v>42962.339345173052</c:v>
                </c:pt>
                <c:pt idx="24">
                  <c:v>55519.39181293724</c:v>
                </c:pt>
                <c:pt idx="25">
                  <c:v>71746.625399362936</c:v>
                </c:pt>
                <c:pt idx="26">
                  <c:v>92716.762343873721</c:v>
                </c:pt>
                <c:pt idx="27">
                  <c:v>119816.06063951115</c:v>
                </c:pt>
                <c:pt idx="28">
                  <c:v>154835.95440840564</c:v>
                </c:pt>
                <c:pt idx="29">
                  <c:v>200091.47896868867</c:v>
                </c:pt>
                <c:pt idx="30">
                  <c:v>258574.30923488206</c:v>
                </c:pt>
                <c:pt idx="31">
                  <c:v>334150.52825292532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08-430F-9EE9-B04985C74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186991"/>
        <c:axId val="1339485279"/>
      </c:lineChart>
      <c:catAx>
        <c:axId val="135018699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485279"/>
        <c:crosses val="autoZero"/>
        <c:auto val="1"/>
        <c:lblAlgn val="ctr"/>
        <c:lblOffset val="100"/>
        <c:noMultiLvlLbl val="0"/>
      </c:catAx>
      <c:valAx>
        <c:axId val="1339485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0186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Italy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2'!$B$12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2'!$B$13:$B$54</c:f>
              <c:numCache>
                <c:formatCode>#,##0.00</c:formatCode>
                <c:ptCount val="42"/>
                <c:pt idx="0">
                  <c:v>1.0254404159080475</c:v>
                </c:pt>
                <c:pt idx="1">
                  <c:v>2.5636010397701186</c:v>
                </c:pt>
                <c:pt idx="2">
                  <c:v>3.787513794241014</c:v>
                </c:pt>
                <c:pt idx="3">
                  <c:v>5.3256744181030857</c:v>
                </c:pt>
                <c:pt idx="4">
                  <c:v>7.4923307807475084</c:v>
                </c:pt>
                <c:pt idx="5">
                  <c:v>10.833281813222115</c:v>
                </c:pt>
                <c:pt idx="6">
                  <c:v>14.686953053650745</c:v>
                </c:pt>
                <c:pt idx="7">
                  <c:v>18.656399824907702</c:v>
                </c:pt>
                <c:pt idx="8">
                  <c:v>28.017678460455361</c:v>
                </c:pt>
                <c:pt idx="9">
                  <c:v>33.674140109496527</c:v>
                </c:pt>
                <c:pt idx="10">
                  <c:v>41.381482590353791</c:v>
                </c:pt>
                <c:pt idx="11">
                  <c:v>51.090087818386429</c:v>
                </c:pt>
                <c:pt idx="12">
                  <c:v>63.808856847955603</c:v>
                </c:pt>
                <c:pt idx="13">
                  <c:v>76.676480131446908</c:v>
                </c:pt>
                <c:pt idx="14">
                  <c:v>97.301063980436183</c:v>
                </c:pt>
                <c:pt idx="15">
                  <c:v>121.97779140841693</c:v>
                </c:pt>
                <c:pt idx="16">
                  <c:v>151.69902410820342</c:v>
                </c:pt>
                <c:pt idx="17">
                  <c:v>167.85798033952861</c:v>
                </c:pt>
                <c:pt idx="18">
                  <c:v>206.11352359751754</c:v>
                </c:pt>
                <c:pt idx="19">
                  <c:v>206.11352359751754</c:v>
                </c:pt>
                <c:pt idx="20">
                  <c:v>292.08512491832448</c:v>
                </c:pt>
                <c:pt idx="21">
                  <c:v>349.92327224784776</c:v>
                </c:pt>
                <c:pt idx="22">
                  <c:v>409.29958020123308</c:v>
                </c:pt>
                <c:pt idx="23">
                  <c:v>462.77133608237369</c:v>
                </c:pt>
                <c:pt idx="24">
                  <c:v>521.0891248967572</c:v>
                </c:pt>
                <c:pt idx="25">
                  <c:v>590.67021892458229</c:v>
                </c:pt>
                <c:pt idx="26">
                  <c:v>678.69270107720536</c:v>
                </c:pt>
                <c:pt idx="27">
                  <c:v>777.69731929697264</c:v>
                </c:pt>
                <c:pt idx="28">
                  <c:v>886.14591296002209</c:v>
                </c:pt>
                <c:pt idx="29">
                  <c:v>978.10476316080826</c:v>
                </c:pt>
                <c:pt idx="30">
                  <c:v>1057.3117656089314</c:v>
                </c:pt>
                <c:pt idx="31">
                  <c:v>1144.1268743686305</c:v>
                </c:pt>
                <c:pt idx="32">
                  <c:v>1230.2969480280003</c:v>
                </c:pt>
                <c:pt idx="33">
                  <c:v>1332.8906077034458</c:v>
                </c:pt>
                <c:pt idx="34">
                  <c:v>1430.6216950841015</c:v>
                </c:pt>
                <c:pt idx="35">
                  <c:v>1529.4278409653059</c:v>
                </c:pt>
                <c:pt idx="36">
                  <c:v>1615.7136901555041</c:v>
                </c:pt>
                <c:pt idx="37">
                  <c:v>1682.6981044204651</c:v>
                </c:pt>
                <c:pt idx="38">
                  <c:v>1749.7321367700672</c:v>
                </c:pt>
                <c:pt idx="39">
                  <c:v>1828.823363687362</c:v>
                </c:pt>
                <c:pt idx="40">
                  <c:v>1906.0291033883097</c:v>
                </c:pt>
                <c:pt idx="41">
                  <c:v>1981.8620760808647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C7-4FEC-B5E7-0DAFF6789B8D}"/>
            </c:ext>
          </c:extLst>
        </c:ser>
        <c:ser>
          <c:idx val="1"/>
          <c:order val="1"/>
          <c:tx>
            <c:strRef>
              <c:f>'Model 2'!$K$12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2'!$K$13:$K$54</c:f>
              <c:numCache>
                <c:formatCode>#,##0.00</c:formatCode>
                <c:ptCount val="42"/>
                <c:pt idx="0">
                  <c:v>1.0254404159080475</c:v>
                </c:pt>
                <c:pt idx="1">
                  <c:v>1.2441575603991917</c:v>
                </c:pt>
                <c:pt idx="2">
                  <c:v>1.509525089010411</c:v>
                </c:pt>
                <c:pt idx="3">
                  <c:v>1.8314931057612771</c:v>
                </c:pt>
                <c:pt idx="4">
                  <c:v>2.2221339816551762</c:v>
                </c:pt>
                <c:pt idx="5">
                  <c:v>2.6960950149873542</c:v>
                </c:pt>
                <c:pt idx="6">
                  <c:v>3.2711476399930377</c:v>
                </c:pt>
                <c:pt idx="7">
                  <c:v>3.9688537767212964</c:v>
                </c:pt>
                <c:pt idx="8">
                  <c:v>4.8153743072961461</c:v>
                </c:pt>
                <c:pt idx="9">
                  <c:v>5.8424499928348332</c:v>
                </c:pt>
                <c:pt idx="10">
                  <c:v>7.0885916110521965</c:v>
                </c:pt>
                <c:pt idx="11">
                  <c:v>8.6005239394267416</c:v>
                </c:pt>
                <c:pt idx="12">
                  <c:v>10.434937726885478</c:v>
                </c:pt>
                <c:pt idx="13">
                  <c:v>12.660615345166478</c:v>
                </c:pt>
                <c:pt idx="14">
                  <c:v>15.361009822346791</c:v>
                </c:pt>
                <c:pt idx="15">
                  <c:v>18.637373960841384</c:v>
                </c:pt>
                <c:pt idx="16">
                  <c:v>22.612556867903983</c:v>
                </c:pt>
                <c:pt idx="17">
                  <c:v>27.435610251665935</c:v>
                </c:pt>
                <c:pt idx="18">
                  <c:v>33.287377198361369</c:v>
                </c:pt>
                <c:pt idx="19">
                  <c:v>40.387272985068954</c:v>
                </c:pt>
                <c:pt idx="20">
                  <c:v>49.001512178339361</c:v>
                </c:pt>
                <c:pt idx="21">
                  <c:v>59.453090498376497</c:v>
                </c:pt>
                <c:pt idx="22">
                  <c:v>72.133895724357089</c:v>
                </c:pt>
                <c:pt idx="23">
                  <c:v>87.519401746062471</c:v>
                </c:pt>
                <c:pt idx="24">
                  <c:v>106.18649672351314</c:v>
                </c:pt>
                <c:pt idx="25">
                  <c:v>128.83511383143065</c:v>
                </c:pt>
                <c:pt idx="26">
                  <c:v>156.31447564539764</c:v>
                </c:pt>
                <c:pt idx="27">
                  <c:v>189.65493621766515</c:v>
                </c:pt>
                <c:pt idx="28">
                  <c:v>230.10661477906237</c:v>
                </c:pt>
                <c:pt idx="29">
                  <c:v>279.18626965928627</c:v>
                </c:pt>
                <c:pt idx="30">
                  <c:v>338.73416998944958</c:v>
                </c:pt>
                <c:pt idx="31">
                  <c:v>410.98309762320662</c:v>
                </c:pt>
                <c:pt idx="32">
                  <c:v>498.64206654211193</c:v>
                </c:pt>
                <c:pt idx="33">
                  <c:v>604.99789885117661</c:v>
                </c:pt>
                <c:pt idx="34">
                  <c:v>734.03846601343002</c:v>
                </c:pt>
                <c:pt idx="35">
                  <c:v>890.60221632255923</c:v>
                </c:pt>
                <c:pt idx="36">
                  <c:v>1080.5595952299082</c:v>
                </c:pt>
                <c:pt idx="37">
                  <c:v>1311.0331609825425</c:v>
                </c:pt>
                <c:pt idx="38">
                  <c:v>1590.6646489314367</c:v>
                </c:pt>
                <c:pt idx="39">
                  <c:v>1929.9389982355012</c:v>
                </c:pt>
                <c:pt idx="40">
                  <c:v>2341.577490524086</c:v>
                </c:pt>
                <c:pt idx="41">
                  <c:v>2841.0147414721623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C7-4FEC-B5E7-0DAFF6789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386463"/>
        <c:axId val="1081854831"/>
      </c:lineChart>
      <c:catAx>
        <c:axId val="14213864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1854831"/>
        <c:crosses val="autoZero"/>
        <c:auto val="1"/>
        <c:lblAlgn val="ctr"/>
        <c:lblOffset val="100"/>
        <c:noMultiLvlLbl val="0"/>
      </c:catAx>
      <c:valAx>
        <c:axId val="1081854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3864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Spain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2'!$C$12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2'!$C$13:$C$46</c:f>
              <c:numCache>
                <c:formatCode>#,##0.00</c:formatCode>
                <c:ptCount val="34"/>
                <c:pt idx="0">
                  <c:v>1.7966078247660593</c:v>
                </c:pt>
                <c:pt idx="1">
                  <c:v>2.5665826068086561</c:v>
                </c:pt>
                <c:pt idx="2">
                  <c:v>3.5290510843619018</c:v>
                </c:pt>
                <c:pt idx="3">
                  <c:v>4.7481778225960136</c:v>
                </c:pt>
                <c:pt idx="4">
                  <c:v>5.5395407930286824</c:v>
                </c:pt>
                <c:pt idx="5">
                  <c:v>8.5552753560288526</c:v>
                </c:pt>
                <c:pt idx="6">
                  <c:v>10.694094195036067</c:v>
                </c:pt>
                <c:pt idx="7">
                  <c:v>14.394250786518546</c:v>
                </c:pt>
                <c:pt idx="8">
                  <c:v>22.949526142547398</c:v>
                </c:pt>
                <c:pt idx="9">
                  <c:v>36.252979321172269</c:v>
                </c:pt>
                <c:pt idx="10">
                  <c:v>48.700904964194251</c:v>
                </c:pt>
                <c:pt idx="11">
                  <c:v>48.700904964194251</c:v>
                </c:pt>
                <c:pt idx="12">
                  <c:v>111.9030016568574</c:v>
                </c:pt>
                <c:pt idx="13">
                  <c:v>136.69191200095099</c:v>
                </c:pt>
                <c:pt idx="14">
                  <c:v>166.78509306578249</c:v>
                </c:pt>
                <c:pt idx="15">
                  <c:v>212.64136897409716</c:v>
                </c:pt>
                <c:pt idx="16">
                  <c:v>251.26843720656743</c:v>
                </c:pt>
                <c:pt idx="17">
                  <c:v>297.50970050590337</c:v>
                </c:pt>
                <c:pt idx="18">
                  <c:v>384.19602805086572</c:v>
                </c:pt>
                <c:pt idx="19">
                  <c:v>436.53292504137227</c:v>
                </c:pt>
                <c:pt idx="20">
                  <c:v>542.70389220969037</c:v>
                </c:pt>
                <c:pt idx="21">
                  <c:v>615.29540360559508</c:v>
                </c:pt>
                <c:pt idx="22">
                  <c:v>751.49538727357447</c:v>
                </c:pt>
                <c:pt idx="23">
                  <c:v>853.06789393802705</c:v>
                </c:pt>
                <c:pt idx="24">
                  <c:v>1059.0361481344216</c:v>
                </c:pt>
                <c:pt idx="25">
                  <c:v>1235.9378543087082</c:v>
                </c:pt>
                <c:pt idx="26">
                  <c:v>1405.6103528071505</c:v>
                </c:pt>
                <c:pt idx="27">
                  <c:v>1566.3639767469326</c:v>
                </c:pt>
                <c:pt idx="28">
                  <c:v>1713.4077719286786</c:v>
                </c:pt>
                <c:pt idx="29">
                  <c:v>1881.2194980371846</c:v>
                </c:pt>
                <c:pt idx="30">
                  <c:v>2051.6191949408894</c:v>
                </c:pt>
                <c:pt idx="31">
                  <c:v>2226.8953987975306</c:v>
                </c:pt>
                <c:pt idx="32">
                  <c:v>2396.8673319334334</c:v>
                </c:pt>
                <c:pt idx="33">
                  <c:v>2549.4506679082083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1-468B-BC8C-D8E1CE2B1D25}"/>
            </c:ext>
          </c:extLst>
        </c:ser>
        <c:ser>
          <c:idx val="1"/>
          <c:order val="1"/>
          <c:tx>
            <c:strRef>
              <c:f>'Model 2'!$L$12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2'!$L$13:$L$46</c:f>
              <c:numCache>
                <c:formatCode>#,##0.00</c:formatCode>
                <c:ptCount val="34"/>
                <c:pt idx="0">
                  <c:v>1.7966078247660593</c:v>
                </c:pt>
                <c:pt idx="1">
                  <c:v>2.2579747650192292</c:v>
                </c:pt>
                <c:pt idx="2">
                  <c:v>2.8378202349906414</c:v>
                </c:pt>
                <c:pt idx="3">
                  <c:v>3.5665693925741273</c:v>
                </c:pt>
                <c:pt idx="4">
                  <c:v>4.4824605432022819</c:v>
                </c:pt>
                <c:pt idx="5">
                  <c:v>5.6335515476579072</c:v>
                </c:pt>
                <c:pt idx="6">
                  <c:v>7.0802414732346701</c:v>
                </c:pt>
                <c:pt idx="7">
                  <c:v>8.8984398021800697</c:v>
                </c:pt>
                <c:pt idx="8">
                  <c:v>11.183549489428271</c:v>
                </c:pt>
                <c:pt idx="9">
                  <c:v>14.055472865237505</c:v>
                </c:pt>
                <c:pt idx="10">
                  <c:v>17.664903048193811</c:v>
                </c:pt>
                <c:pt idx="11">
                  <c:v>22.201230986248575</c:v>
                </c:pt>
                <c:pt idx="12">
                  <c:v>27.90248301731614</c:v>
                </c:pt>
                <c:pt idx="13">
                  <c:v>35.067810384651551</c:v>
                </c:pt>
                <c:pt idx="14">
                  <c:v>44.07318604622742</c:v>
                </c:pt>
                <c:pt idx="15">
                  <c:v>55.391132407729202</c:v>
                </c:pt>
                <c:pt idx="16">
                  <c:v>69.615515115981012</c:v>
                </c:pt>
                <c:pt idx="17">
                  <c:v>87.492703871624258</c:v>
                </c:pt>
                <c:pt idx="18">
                  <c:v>109.9607353046857</c:v>
                </c:pt>
                <c:pt idx="19">
                  <c:v>138.19853283410342</c:v>
                </c:pt>
                <c:pt idx="20">
                  <c:v>173.68776613378023</c:v>
                </c:pt>
                <c:pt idx="21">
                  <c:v>218.29059604240805</c:v>
                </c:pt>
                <c:pt idx="22">
                  <c:v>274.3473842817894</c:v>
                </c:pt>
                <c:pt idx="23">
                  <c:v>344.79949492481825</c:v>
                </c:pt>
                <c:pt idx="24">
                  <c:v>433.34363114721054</c:v>
                </c:pt>
                <c:pt idx="25">
                  <c:v>544.62580548963854</c:v>
                </c:pt>
                <c:pt idx="26">
                  <c:v>684.48512147274209</c:v>
                </c:pt>
                <c:pt idx="27">
                  <c:v>860.26015806639566</c:v>
                </c:pt>
                <c:pt idx="28">
                  <c:v>1081.1740333582848</c:v>
                </c:pt>
                <c:pt idx="29">
                  <c:v>1358.8183521548162</c:v>
                </c:pt>
                <c:pt idx="30">
                  <c:v>1707.7614308009054</c:v>
                </c:pt>
                <c:pt idx="31">
                  <c:v>2146.3127134736192</c:v>
                </c:pt>
                <c:pt idx="32">
                  <c:v>2697.4834897507089</c:v>
                </c:pt>
                <c:pt idx="33">
                  <c:v>3390.1943234084556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81-468B-BC8C-D8E1CE2B1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3298639"/>
        <c:axId val="1081856079"/>
      </c:lineChart>
      <c:catAx>
        <c:axId val="130329863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1856079"/>
        <c:crosses val="autoZero"/>
        <c:auto val="1"/>
        <c:lblAlgn val="ctr"/>
        <c:lblOffset val="100"/>
        <c:noMultiLvlLbl val="0"/>
      </c:catAx>
      <c:valAx>
        <c:axId val="1081856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2986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Germany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2'!$D$12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2'!$D$13:$D$46</c:f>
              <c:numCache>
                <c:formatCode>#,##0.00</c:formatCode>
                <c:ptCount val="34"/>
                <c:pt idx="0">
                  <c:v>1.5516099731855539</c:v>
                </c:pt>
                <c:pt idx="1">
                  <c:v>1.8977383518192543</c:v>
                </c:pt>
                <c:pt idx="2">
                  <c:v>2.3393504211105274</c:v>
                </c:pt>
                <c:pt idx="3">
                  <c:v>3.1270908690355008</c:v>
                </c:pt>
                <c:pt idx="4">
                  <c:v>5.7528923621187458</c:v>
                </c:pt>
                <c:pt idx="5">
                  <c:v>7.9967590925717005</c:v>
                </c:pt>
                <c:pt idx="6">
                  <c:v>9.5364336044250582</c:v>
                </c:pt>
                <c:pt idx="7">
                  <c:v>12.412879785484431</c:v>
                </c:pt>
                <c:pt idx="8">
                  <c:v>14.036102526663164</c:v>
                </c:pt>
                <c:pt idx="9">
                  <c:v>17.3899671610104</c:v>
                </c:pt>
                <c:pt idx="10">
                  <c:v>22.772860221831053</c:v>
                </c:pt>
                <c:pt idx="11">
                  <c:v>24.80188864830447</c:v>
                </c:pt>
                <c:pt idx="12">
                  <c:v>43.862820395822389</c:v>
                </c:pt>
                <c:pt idx="13">
                  <c:v>54.724090208121268</c:v>
                </c:pt>
                <c:pt idx="14">
                  <c:v>69.165998420079106</c:v>
                </c:pt>
                <c:pt idx="15">
                  <c:v>86.794674807733443</c:v>
                </c:pt>
                <c:pt idx="16">
                  <c:v>110.48656555214363</c:v>
                </c:pt>
                <c:pt idx="17">
                  <c:v>147.12843184198709</c:v>
                </c:pt>
                <c:pt idx="18">
                  <c:v>182.85126760925144</c:v>
                </c:pt>
                <c:pt idx="19">
                  <c:v>236.89503652143748</c:v>
                </c:pt>
                <c:pt idx="20">
                  <c:v>265.12240257208236</c:v>
                </c:pt>
                <c:pt idx="21">
                  <c:v>296.87072971572525</c:v>
                </c:pt>
                <c:pt idx="22">
                  <c:v>346.79676446830348</c:v>
                </c:pt>
                <c:pt idx="23">
                  <c:v>393.70312750383601</c:v>
                </c:pt>
                <c:pt idx="24">
                  <c:v>445.46722330157252</c:v>
                </c:pt>
                <c:pt idx="25">
                  <c:v>524.42030001405283</c:v>
                </c:pt>
                <c:pt idx="26">
                  <c:v>607.16885343017157</c:v>
                </c:pt>
                <c:pt idx="27">
                  <c:v>688.61644156108105</c:v>
                </c:pt>
                <c:pt idx="28">
                  <c:v>741.13247142274588</c:v>
                </c:pt>
                <c:pt idx="29">
                  <c:v>798.30333120396745</c:v>
                </c:pt>
                <c:pt idx="30">
                  <c:v>857.06160734237119</c:v>
                </c:pt>
                <c:pt idx="31">
                  <c:v>929.43824486081121</c:v>
                </c:pt>
                <c:pt idx="32">
                  <c:v>1012.0555082022757</c:v>
                </c:pt>
                <c:pt idx="33">
                  <c:v>1088.0247195817069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8A-4E35-99BF-8A96F3EDFCD9}"/>
            </c:ext>
          </c:extLst>
        </c:ser>
        <c:ser>
          <c:idx val="1"/>
          <c:order val="1"/>
          <c:tx>
            <c:strRef>
              <c:f>'Model 2'!$M$12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2'!$M$13:$M$46</c:f>
              <c:numCache>
                <c:formatCode>#,##0.00</c:formatCode>
                <c:ptCount val="34"/>
                <c:pt idx="0">
                  <c:v>1.5516099731855539</c:v>
                </c:pt>
                <c:pt idx="1">
                  <c:v>1.9073650967190496</c:v>
                </c:pt>
                <c:pt idx="2">
                  <c:v>2.3446882109896077</c:v>
                </c:pt>
                <c:pt idx="3">
                  <c:v>2.8822813294687362</c:v>
                </c:pt>
                <c:pt idx="4">
                  <c:v>3.5431344872492669</c:v>
                </c:pt>
                <c:pt idx="5">
                  <c:v>4.3555089041391568</c:v>
                </c:pt>
                <c:pt idx="6">
                  <c:v>5.3541455686496686</c:v>
                </c:pt>
                <c:pt idx="7">
                  <c:v>6.5817509276695505</c:v>
                </c:pt>
                <c:pt idx="8">
                  <c:v>8.0908232169720922</c:v>
                </c:pt>
                <c:pt idx="9">
                  <c:v>9.9458975351218673</c:v>
                </c:pt>
                <c:pt idx="10">
                  <c:v>12.226305670804578</c:v>
                </c:pt>
                <c:pt idx="11">
                  <c:v>15.029568706904698</c:v>
                </c:pt>
                <c:pt idx="12">
                  <c:v>18.475567485194723</c:v>
                </c:pt>
                <c:pt idx="13">
                  <c:v>22.711669280514169</c:v>
                </c:pt>
                <c:pt idx="14">
                  <c:v>27.919029925375767</c:v>
                </c:pt>
                <c:pt idx="15">
                  <c:v>34.320340893779573</c:v>
                </c:pt>
                <c:pt idx="16">
                  <c:v>42.189352646334292</c:v>
                </c:pt>
                <c:pt idx="17">
                  <c:v>51.862581500155251</c:v>
                </c:pt>
                <c:pt idx="18">
                  <c:v>63.753700664898638</c:v>
                </c:pt>
                <c:pt idx="19">
                  <c:v>78.371230873984359</c:v>
                </c:pt>
                <c:pt idx="20">
                  <c:v>96.340287146421829</c:v>
                </c:pt>
                <c:pt idx="21">
                  <c:v>118.4293116740626</c:v>
                </c:pt>
                <c:pt idx="22">
                  <c:v>145.58293605950894</c:v>
                </c:pt>
                <c:pt idx="23">
                  <c:v>178.96237825005349</c:v>
                </c:pt>
                <c:pt idx="24">
                  <c:v>219.99510173241421</c:v>
                </c:pt>
                <c:pt idx="25">
                  <c:v>270.43586065129199</c:v>
                </c:pt>
                <c:pt idx="26">
                  <c:v>332.44174143096018</c:v>
                </c:pt>
                <c:pt idx="27">
                  <c:v>408.66441003604155</c:v>
                </c:pt>
                <c:pt idx="28">
                  <c:v>502.36350980248062</c:v>
                </c:pt>
                <c:pt idx="29">
                  <c:v>617.54605926855663</c:v>
                </c:pt>
                <c:pt idx="30">
                  <c:v>759.13781131927374</c:v>
                </c:pt>
                <c:pt idx="31">
                  <c:v>933.19390177502828</c:v>
                </c:pt>
                <c:pt idx="32">
                  <c:v>1147.157795758699</c:v>
                </c:pt>
                <c:pt idx="33">
                  <c:v>1410.1796056177052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8A-4E35-99BF-8A96F3EDF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3037343"/>
        <c:axId val="1305137679"/>
      </c:lineChart>
      <c:catAx>
        <c:axId val="13430373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5137679"/>
        <c:crosses val="autoZero"/>
        <c:auto val="1"/>
        <c:lblAlgn val="ctr"/>
        <c:lblOffset val="100"/>
        <c:noMultiLvlLbl val="0"/>
      </c:catAx>
      <c:valAx>
        <c:axId val="1305137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037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France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2'!$E$12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2'!$E$13:$E$47</c:f>
              <c:numCache>
                <c:formatCode>#,##0.00</c:formatCode>
                <c:ptCount val="35"/>
                <c:pt idx="0">
                  <c:v>1.5320150313348397</c:v>
                </c:pt>
                <c:pt idx="1">
                  <c:v>1.9916195407352915</c:v>
                </c:pt>
                <c:pt idx="2">
                  <c:v>2.9261487098495436</c:v>
                </c:pt>
                <c:pt idx="3">
                  <c:v>3.1253106639230728</c:v>
                </c:pt>
                <c:pt idx="4">
                  <c:v>4.4122032902443378</c:v>
                </c:pt>
                <c:pt idx="5">
                  <c:v>5.8216571190723903</c:v>
                </c:pt>
                <c:pt idx="6">
                  <c:v>10.050018605556549</c:v>
                </c:pt>
                <c:pt idx="7">
                  <c:v>14.692024150501112</c:v>
                </c:pt>
                <c:pt idx="8">
                  <c:v>17.40369075596378</c:v>
                </c:pt>
                <c:pt idx="9">
                  <c:v>18.675263231971694</c:v>
                </c:pt>
                <c:pt idx="10">
                  <c:v>27.484349662147022</c:v>
                </c:pt>
                <c:pt idx="11">
                  <c:v>35.129104668507871</c:v>
                </c:pt>
                <c:pt idx="12">
                  <c:v>35.129104668507871</c:v>
                </c:pt>
                <c:pt idx="13">
                  <c:v>56.393473303435449</c:v>
                </c:pt>
                <c:pt idx="14">
                  <c:v>68.879395808814394</c:v>
                </c:pt>
                <c:pt idx="15">
                  <c:v>69.43092122009493</c:v>
                </c:pt>
                <c:pt idx="16">
                  <c:v>102.38456454410733</c:v>
                </c:pt>
                <c:pt idx="17">
                  <c:v>118.19495966748288</c:v>
                </c:pt>
                <c:pt idx="18">
                  <c:v>139.78105145899076</c:v>
                </c:pt>
                <c:pt idx="19">
                  <c:v>168.06204893743191</c:v>
                </c:pt>
                <c:pt idx="20">
                  <c:v>195.45447769769885</c:v>
                </c:pt>
                <c:pt idx="21">
                  <c:v>221.57533398195787</c:v>
                </c:pt>
                <c:pt idx="22">
                  <c:v>248.845201539718</c:v>
                </c:pt>
                <c:pt idx="23">
                  <c:v>308.28738475550978</c:v>
                </c:pt>
                <c:pt idx="24">
                  <c:v>346.57244038856743</c:v>
                </c:pt>
                <c:pt idx="25">
                  <c:v>392.19584802171897</c:v>
                </c:pt>
                <c:pt idx="26">
                  <c:v>452.72576190975849</c:v>
                </c:pt>
                <c:pt idx="27">
                  <c:v>511.72366076646313</c:v>
                </c:pt>
                <c:pt idx="28">
                  <c:v>583.77432769014069</c:v>
                </c:pt>
                <c:pt idx="29">
                  <c:v>623.65267895578654</c:v>
                </c:pt>
                <c:pt idx="30">
                  <c:v>692.0111896539471</c:v>
                </c:pt>
                <c:pt idx="31">
                  <c:v>809.31758060325569</c:v>
                </c:pt>
                <c:pt idx="32">
                  <c:v>884.72336044555652</c:v>
                </c:pt>
                <c:pt idx="33">
                  <c:v>918.12128812865603</c:v>
                </c:pt>
                <c:pt idx="34">
                  <c:v>998.90444073094216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E-4DC2-94D8-EF1BB42F3E19}"/>
            </c:ext>
          </c:extLst>
        </c:ser>
        <c:ser>
          <c:idx val="1"/>
          <c:order val="1"/>
          <c:tx>
            <c:strRef>
              <c:f>'Model 2'!$N$12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2'!$N$13:$N$47</c:f>
              <c:numCache>
                <c:formatCode>#,##0.00</c:formatCode>
                <c:ptCount val="35"/>
                <c:pt idx="0">
                  <c:v>1.5320150313348397</c:v>
                </c:pt>
                <c:pt idx="1">
                  <c:v>1.8667059174478304</c:v>
                </c:pt>
                <c:pt idx="2">
                  <c:v>2.274514878094005</c:v>
                </c:pt>
                <c:pt idx="3">
                  <c:v>2.7714156163088126</c:v>
                </c:pt>
                <c:pt idx="4">
                  <c:v>3.3768715220524985</c:v>
                </c:pt>
                <c:pt idx="5">
                  <c:v>4.1145980448926354</c:v>
                </c:pt>
                <c:pt idx="6">
                  <c:v>5.013491618047734</c:v>
                </c:pt>
                <c:pt idx="7">
                  <c:v>6.1087615193504892</c:v>
                </c:pt>
                <c:pt idx="8">
                  <c:v>7.4433090036417804</c:v>
                </c:pt>
                <c:pt idx="9">
                  <c:v>9.0694077266230337</c:v>
                </c:pt>
                <c:pt idx="10">
                  <c:v>11.050751281652445</c:v>
                </c:pt>
                <c:pt idx="11">
                  <c:v>13.464948050627982</c:v>
                </c:pt>
                <c:pt idx="12">
                  <c:v>16.406561091202057</c:v>
                </c:pt>
                <c:pt idx="13">
                  <c:v>19.990812131413414</c:v>
                </c:pt>
                <c:pt idx="14">
                  <c:v>24.358094755625956</c:v>
                </c:pt>
                <c:pt idx="15">
                  <c:v>29.679473561342668</c:v>
                </c:pt>
                <c:pt idx="16">
                  <c:v>36.163384686521297</c:v>
                </c:pt>
                <c:pt idx="17">
                  <c:v>44.063800164188628</c:v>
                </c:pt>
                <c:pt idx="18">
                  <c:v>53.69017589864103</c:v>
                </c:pt>
                <c:pt idx="19">
                  <c:v>65.419572921215689</c:v>
                </c:pt>
                <c:pt idx="20">
                  <c:v>79.711426710050745</c:v>
                </c:pt>
                <c:pt idx="21">
                  <c:v>97.125543081789303</c:v>
                </c:pt>
                <c:pt idx="22">
                  <c:v>118.34402554662924</c:v>
                </c:pt>
                <c:pt idx="23">
                  <c:v>144.19799301186282</c:v>
                </c:pt>
                <c:pt idx="24">
                  <c:v>175.70013435495713</c:v>
                </c:pt>
                <c:pt idx="25">
                  <c:v>214.08437501491679</c:v>
                </c:pt>
                <c:pt idx="26">
                  <c:v>260.85420932539222</c:v>
                </c:pt>
                <c:pt idx="27">
                  <c:v>317.84159174640541</c:v>
                </c:pt>
                <c:pt idx="28">
                  <c:v>387.27869373911915</c:v>
                </c:pt>
                <c:pt idx="29">
                  <c:v>471.8853369698262</c:v>
                </c:pt>
                <c:pt idx="30">
                  <c:v>574.97552756446373</c:v>
                </c:pt>
                <c:pt idx="31">
                  <c:v>700.58726431495961</c:v>
                </c:pt>
                <c:pt idx="32">
                  <c:v>853.64070536948248</c:v>
                </c:pt>
                <c:pt idx="33">
                  <c:v>1040.1308887283858</c:v>
                </c:pt>
                <c:pt idx="34">
                  <c:v>1267.3625553254674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9E-4DC2-94D8-EF1BB42F3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6723471"/>
        <c:axId val="1350178959"/>
      </c:lineChart>
      <c:catAx>
        <c:axId val="12267234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0178959"/>
        <c:crosses val="autoZero"/>
        <c:auto val="1"/>
        <c:lblAlgn val="ctr"/>
        <c:lblOffset val="100"/>
        <c:noMultiLvlLbl val="0"/>
      </c:catAx>
      <c:valAx>
        <c:axId val="1350178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7234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Iran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2'!$F$12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2'!$F$13:$F$51</c:f>
              <c:numCache>
                <c:formatCode>#,##0.00</c:formatCode>
                <c:ptCount val="39"/>
                <c:pt idx="0">
                  <c:v>1.1310473216031502</c:v>
                </c:pt>
                <c:pt idx="1">
                  <c:v>1.6549008179246094</c:v>
                </c:pt>
                <c:pt idx="2">
                  <c:v>2.9169115136081243</c:v>
                </c:pt>
                <c:pt idx="3">
                  <c:v>4.6194353766528664</c:v>
                </c:pt>
                <c:pt idx="4">
                  <c:v>7.060116439059664</c:v>
                </c:pt>
                <c:pt idx="5">
                  <c:v>11.643834531872431</c:v>
                </c:pt>
                <c:pt idx="6">
                  <c:v>17.870547681329775</c:v>
                </c:pt>
                <c:pt idx="7">
                  <c:v>27.811858350157465</c:v>
                </c:pt>
                <c:pt idx="8">
                  <c:v>34.788634460256894</c:v>
                </c:pt>
                <c:pt idx="9">
                  <c:v>41.824939376756497</c:v>
                </c:pt>
                <c:pt idx="10">
                  <c:v>56.516648796317412</c:v>
                </c:pt>
                <c:pt idx="11">
                  <c:v>69.327247933633089</c:v>
                </c:pt>
                <c:pt idx="12">
                  <c:v>78.173228564697737</c:v>
                </c:pt>
                <c:pt idx="13">
                  <c:v>85.257156526317459</c:v>
                </c:pt>
                <c:pt idx="14">
                  <c:v>95.746132214026673</c:v>
                </c:pt>
                <c:pt idx="15">
                  <c:v>107.15185152029845</c:v>
                </c:pt>
                <c:pt idx="16">
                  <c:v>119.95054489633409</c:v>
                </c:pt>
                <c:pt idx="17">
                  <c:v>135.29707118629685</c:v>
                </c:pt>
                <c:pt idx="18">
                  <c:v>151.5484353335421</c:v>
                </c:pt>
                <c:pt idx="19">
                  <c:v>165.94250072110219</c:v>
                </c:pt>
                <c:pt idx="20">
                  <c:v>178.47926734897712</c:v>
                </c:pt>
                <c:pt idx="21">
                  <c:v>192.50425413685619</c:v>
                </c:pt>
                <c:pt idx="22">
                  <c:v>206.6959215826557</c:v>
                </c:pt>
                <c:pt idx="23">
                  <c:v>219.14934788157038</c:v>
                </c:pt>
                <c:pt idx="24">
                  <c:v>233.8767745849714</c:v>
                </c:pt>
                <c:pt idx="25">
                  <c:v>245.37773998148344</c:v>
                </c:pt>
                <c:pt idx="26">
                  <c:v>257.61686257735755</c:v>
                </c:pt>
                <c:pt idx="27">
                  <c:v>274.41589174348434</c:v>
                </c:pt>
                <c:pt idx="28">
                  <c:v>295.39384311890274</c:v>
                </c:pt>
                <c:pt idx="29">
                  <c:v>321.65795250265592</c:v>
                </c:pt>
                <c:pt idx="30">
                  <c:v>350.10081620065512</c:v>
                </c:pt>
                <c:pt idx="31">
                  <c:v>384.93707370603215</c:v>
                </c:pt>
                <c:pt idx="32">
                  <c:v>421.55919540341415</c:v>
                </c:pt>
                <c:pt idx="33">
                  <c:v>456.09780887679034</c:v>
                </c:pt>
                <c:pt idx="34">
                  <c:v>494.02956431497603</c:v>
                </c:pt>
                <c:pt idx="35">
                  <c:v>531.05648189587919</c:v>
                </c:pt>
                <c:pt idx="36">
                  <c:v>566.63089660061826</c:v>
                </c:pt>
                <c:pt idx="37">
                  <c:v>600.85996028071361</c:v>
                </c:pt>
                <c:pt idx="38">
                  <c:v>633.18410215600363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F9-49E2-9D92-6D06AB408EAF}"/>
            </c:ext>
          </c:extLst>
        </c:ser>
        <c:ser>
          <c:idx val="1"/>
          <c:order val="1"/>
          <c:tx>
            <c:strRef>
              <c:f>'Model 2'!$O$12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2'!$O$13:$O$51</c:f>
              <c:numCache>
                <c:formatCode>#,##0.00</c:formatCode>
                <c:ptCount val="39"/>
                <c:pt idx="0">
                  <c:v>1.1310473216031502</c:v>
                </c:pt>
                <c:pt idx="1">
                  <c:v>1.3458968731244858</c:v>
                </c:pt>
                <c:pt idx="2">
                  <c:v>1.601558448075125</c:v>
                </c:pt>
                <c:pt idx="3">
                  <c:v>1.9057845469587922</c:v>
                </c:pt>
                <c:pt idx="4">
                  <c:v>2.267800306502807</c:v>
                </c:pt>
                <c:pt idx="5">
                  <c:v>2.6985832361696804</c:v>
                </c:pt>
                <c:pt idx="6">
                  <c:v>3.2111960923782559</c:v>
                </c:pt>
                <c:pt idx="7">
                  <c:v>3.8211829842764948</c:v>
                </c:pt>
                <c:pt idx="8">
                  <c:v>4.5470407222967788</c:v>
                </c:pt>
                <c:pt idx="9">
                  <c:v>5.410779702333449</c:v>
                </c:pt>
                <c:pt idx="10">
                  <c:v>6.4385913333970812</c:v>
                </c:pt>
                <c:pt idx="11">
                  <c:v>7.6616422473489276</c:v>
                </c:pt>
                <c:pt idx="12">
                  <c:v>9.1170193737689313</c:v>
                </c:pt>
                <c:pt idx="13">
                  <c:v>10.848854537738189</c:v>
                </c:pt>
                <c:pt idx="14">
                  <c:v>12.909662682042418</c:v>
                </c:pt>
                <c:pt idx="15">
                  <c:v>15.361934293098598</c:v>
                </c:pt>
                <c:pt idx="16">
                  <c:v>18.280030318200634</c:v>
                </c:pt>
                <c:pt idx="17">
                  <c:v>21.752437034212331</c:v>
                </c:pt>
                <c:pt idx="18">
                  <c:v>25.88444924274873</c:v>
                </c:pt>
                <c:pt idx="19">
                  <c:v>30.801363155155848</c:v>
                </c:pt>
                <c:pt idx="20">
                  <c:v>36.65227578607135</c:v>
                </c:pt>
                <c:pt idx="21">
                  <c:v>43.61460606568518</c:v>
                </c:pt>
                <c:pt idx="22">
                  <c:v>51.899474765705875</c:v>
                </c:pt>
                <c:pt idx="23">
                  <c:v>61.758106376096777</c:v>
                </c:pt>
                <c:pt idx="24">
                  <c:v>73.489447058557545</c:v>
                </c:pt>
                <c:pt idx="25">
                  <c:v>87.449229678176309</c:v>
                </c:pt>
                <c:pt idx="26">
                  <c:v>104.06076079485113</c:v>
                </c:pt>
                <c:pt idx="27">
                  <c:v>123.82775671156776</c:v>
                </c:pt>
                <c:pt idx="28">
                  <c:v>147.34961781076942</c:v>
                </c:pt>
                <c:pt idx="29">
                  <c:v>175.33960434697539</c:v>
                </c:pt>
                <c:pt idx="30">
                  <c:v>208.64646484550889</c:v>
                </c:pt>
                <c:pt idx="31">
                  <c:v>248.28017295157724</c:v>
                </c:pt>
                <c:pt idx="32">
                  <c:v>295.4425531556854</c:v>
                </c:pt>
                <c:pt idx="33">
                  <c:v>351.56372406818679</c:v>
                </c:pt>
                <c:pt idx="34">
                  <c:v>418.34546432301477</c:v>
                </c:pt>
                <c:pt idx="35">
                  <c:v>497.81281610754178</c:v>
                </c:pt>
                <c:pt idx="36">
                  <c:v>592.37549110745272</c:v>
                </c:pt>
                <c:pt idx="37">
                  <c:v>704.9009408970087</c:v>
                </c:pt>
                <c:pt idx="38">
                  <c:v>838.80130750945716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F9-49E2-9D92-6D06AB408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6201487"/>
        <c:axId val="994293295"/>
      </c:lineChart>
      <c:catAx>
        <c:axId val="16762014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4293295"/>
        <c:crosses val="autoZero"/>
        <c:auto val="1"/>
        <c:lblAlgn val="ctr"/>
        <c:lblOffset val="100"/>
        <c:noMultiLvlLbl val="0"/>
      </c:catAx>
      <c:valAx>
        <c:axId val="994293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6201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Turkey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2'!$G$12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2'!$G$13:$G$29</c:f>
              <c:numCache>
                <c:formatCode>#,##0.00</c:formatCode>
                <c:ptCount val="17"/>
                <c:pt idx="0">
                  <c:v>1.1619763353559507</c:v>
                </c:pt>
                <c:pt idx="1">
                  <c:v>2.2765250651871689</c:v>
                </c:pt>
                <c:pt idx="2">
                  <c:v>4.2566275958447584</c:v>
                </c:pt>
                <c:pt idx="3">
                  <c:v>7.9441239253927245</c:v>
                </c:pt>
                <c:pt idx="4">
                  <c:v>14.6551301071424</c:v>
                </c:pt>
                <c:pt idx="5">
                  <c:v>18.129202211829067</c:v>
                </c:pt>
                <c:pt idx="6">
                  <c:v>22.196119385574896</c:v>
                </c:pt>
                <c:pt idx="7">
                  <c:v>28.847841060418656</c:v>
                </c:pt>
                <c:pt idx="8">
                  <c:v>43.028695112313727</c:v>
                </c:pt>
                <c:pt idx="9">
                  <c:v>67.560624069981714</c:v>
                </c:pt>
                <c:pt idx="10">
                  <c:v>87.764784023517834</c:v>
                </c:pt>
                <c:pt idx="11">
                  <c:v>109.28506003036529</c:v>
                </c:pt>
                <c:pt idx="12">
                  <c:v>128.37467125407019</c:v>
                </c:pt>
                <c:pt idx="13">
                  <c:v>160.43573258878948</c:v>
                </c:pt>
                <c:pt idx="14">
                  <c:v>185.90435675557094</c:v>
                </c:pt>
                <c:pt idx="15">
                  <c:v>215.02490654775681</c:v>
                </c:pt>
                <c:pt idx="16">
                  <c:v>248.05823379573312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A4-4D94-9480-774CA2236A10}"/>
            </c:ext>
          </c:extLst>
        </c:ser>
        <c:ser>
          <c:idx val="1"/>
          <c:order val="1"/>
          <c:tx>
            <c:strRef>
              <c:f>'Model 2'!$P$12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2'!$P$13:$P$29</c:f>
              <c:numCache>
                <c:formatCode>#,##0.00</c:formatCode>
                <c:ptCount val="17"/>
                <c:pt idx="0">
                  <c:v>1.1619763353559507</c:v>
                </c:pt>
                <c:pt idx="1">
                  <c:v>1.6452079556942596</c:v>
                </c:pt>
                <c:pt idx="2">
                  <c:v>2.3294013269646605</c:v>
                </c:pt>
                <c:pt idx="3">
                  <c:v>3.298130502763684</c:v>
                </c:pt>
                <c:pt idx="4">
                  <c:v>4.6697255158837025</c:v>
                </c:pt>
                <c:pt idx="5">
                  <c:v>6.6117263629873317</c:v>
                </c:pt>
                <c:pt idx="6">
                  <c:v>9.3613479743785426</c:v>
                </c:pt>
                <c:pt idx="7">
                  <c:v>13.254455959941721</c:v>
                </c:pt>
                <c:pt idx="8">
                  <c:v>18.766592511555178</c:v>
                </c:pt>
                <c:pt idx="9">
                  <c:v>26.571063765962933</c:v>
                </c:pt>
                <c:pt idx="10">
                  <c:v>37.621183985326525</c:v>
                </c:pt>
                <c:pt idx="11">
                  <c:v>53.266722662072411</c:v>
                </c:pt>
                <c:pt idx="12">
                  <c:v>75.418778533519685</c:v>
                </c:pt>
                <c:pt idx="13">
                  <c:v>106.78321982700317</c:v>
                </c:pt>
                <c:pt idx="14">
                  <c:v>151.19120540455586</c:v>
                </c:pt>
                <c:pt idx="15">
                  <c:v>214.06715988444196</c:v>
                </c:pt>
                <c:pt idx="16">
                  <c:v>303.09136578661338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A4-4D94-9480-774CA2236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826879"/>
        <c:axId val="1339482783"/>
      </c:lineChart>
      <c:catAx>
        <c:axId val="141982687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482783"/>
        <c:crosses val="autoZero"/>
        <c:auto val="1"/>
        <c:lblAlgn val="ctr"/>
        <c:lblOffset val="100"/>
        <c:noMultiLvlLbl val="0"/>
      </c:catAx>
      <c:valAx>
        <c:axId val="133948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9826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Kazakhstan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2'!$H$12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2'!$H$13:$H$30</c:f>
              <c:numCache>
                <c:formatCode>#,##0.00</c:formatCode>
                <c:ptCount val="18"/>
                <c:pt idx="0">
                  <c:v>1.7574966686118072</c:v>
                </c:pt>
                <c:pt idx="1">
                  <c:v>1.864011618224644</c:v>
                </c:pt>
                <c:pt idx="2">
                  <c:v>2.3433288914824097</c:v>
                </c:pt>
                <c:pt idx="3">
                  <c:v>2.6096162655145014</c:v>
                </c:pt>
                <c:pt idx="4">
                  <c:v>2.822646164740175</c:v>
                </c:pt>
                <c:pt idx="5">
                  <c:v>3.1954484883851038</c:v>
                </c:pt>
                <c:pt idx="6">
                  <c:v>3.3019634379979408</c:v>
                </c:pt>
                <c:pt idx="7">
                  <c:v>3.8345381860621246</c:v>
                </c:pt>
                <c:pt idx="8">
                  <c:v>4.3138554593198899</c:v>
                </c:pt>
                <c:pt idx="9">
                  <c:v>5.9115797035124427</c:v>
                </c:pt>
                <c:pt idx="10">
                  <c:v>7.9886212209627603</c:v>
                </c:pt>
                <c:pt idx="11">
                  <c:v>12.142704255863395</c:v>
                </c:pt>
                <c:pt idx="12">
                  <c:v>15.125122845022826</c:v>
                </c:pt>
                <c:pt idx="13">
                  <c:v>16.083757391538356</c:v>
                </c:pt>
                <c:pt idx="14">
                  <c:v>18.267313858601511</c:v>
                </c:pt>
                <c:pt idx="15">
                  <c:v>20.237840426438993</c:v>
                </c:pt>
                <c:pt idx="16">
                  <c:v>23.167001540792004</c:v>
                </c:pt>
                <c:pt idx="17">
                  <c:v>24.711468310178137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0-4DF1-92C4-C62C90EB813F}"/>
            </c:ext>
          </c:extLst>
        </c:ser>
        <c:ser>
          <c:idx val="1"/>
          <c:order val="1"/>
          <c:tx>
            <c:strRef>
              <c:f>'Model 2'!$Q$12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2'!$Q$13:$Q$30</c:f>
              <c:numCache>
                <c:formatCode>#,##0.00</c:formatCode>
                <c:ptCount val="18"/>
                <c:pt idx="0">
                  <c:v>1.7574966686118072</c:v>
                </c:pt>
                <c:pt idx="1">
                  <c:v>2.0645413486593145</c:v>
                </c:pt>
                <c:pt idx="2">
                  <c:v>2.4252284834717242</c:v>
                </c:pt>
                <c:pt idx="3">
                  <c:v>2.848929715484787</c:v>
                </c:pt>
                <c:pt idx="4">
                  <c:v>3.3466539664557997</c:v>
                </c:pt>
                <c:pt idx="5">
                  <c:v>3.9313334794882708</c:v>
                </c:pt>
                <c:pt idx="6">
                  <c:v>4.618159834227809</c:v>
                </c:pt>
                <c:pt idx="7">
                  <c:v>5.4249786658269299</c:v>
                </c:pt>
                <c:pt idx="8">
                  <c:v>6.3727533435616399</c:v>
                </c:pt>
                <c:pt idx="9">
                  <c:v>7.486109656743797</c:v>
                </c:pt>
                <c:pt idx="10">
                  <c:v>8.7939756603653123</c:v>
                </c:pt>
                <c:pt idx="11">
                  <c:v>10.330333305421444</c:v>
                </c:pt>
                <c:pt idx="12">
                  <c:v>12.135101383333421</c:v>
                </c:pt>
                <c:pt idx="13">
                  <c:v>14.255172725791633</c:v>
                </c:pt>
                <c:pt idx="14">
                  <c:v>16.745632609320108</c:v>
                </c:pt>
                <c:pt idx="15">
                  <c:v>19.671190022059349</c:v>
                </c:pt>
                <c:pt idx="16">
                  <c:v>23.107858981009745</c:v>
                </c:pt>
                <c:pt idx="17">
                  <c:v>27.144933584975444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70-4DF1-92C4-C62C90EB8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9668463"/>
        <c:axId val="1422092863"/>
      </c:lineChart>
      <c:catAx>
        <c:axId val="16696684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2092863"/>
        <c:crosses val="autoZero"/>
        <c:auto val="1"/>
        <c:lblAlgn val="ctr"/>
        <c:lblOffset val="100"/>
        <c:noMultiLvlLbl val="0"/>
      </c:catAx>
      <c:valAx>
        <c:axId val="1422092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6684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Italy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1'!$B$12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1'!$B$13:$B$53</c:f>
              <c:numCache>
                <c:formatCode>#,##0</c:formatCode>
                <c:ptCount val="41"/>
                <c:pt idx="0">
                  <c:v>155</c:v>
                </c:pt>
                <c:pt idx="1">
                  <c:v>229</c:v>
                </c:pt>
                <c:pt idx="2">
                  <c:v>322</c:v>
                </c:pt>
                <c:pt idx="3">
                  <c:v>453</c:v>
                </c:pt>
                <c:pt idx="4">
                  <c:v>655</c:v>
                </c:pt>
                <c:pt idx="5">
                  <c:v>888</c:v>
                </c:pt>
                <c:pt idx="6">
                  <c:v>1128</c:v>
                </c:pt>
                <c:pt idx="7">
                  <c:v>1694</c:v>
                </c:pt>
                <c:pt idx="8">
                  <c:v>2036</c:v>
                </c:pt>
                <c:pt idx="9">
                  <c:v>2502</c:v>
                </c:pt>
                <c:pt idx="10">
                  <c:v>3089</c:v>
                </c:pt>
                <c:pt idx="11">
                  <c:v>3858</c:v>
                </c:pt>
                <c:pt idx="12">
                  <c:v>4636</c:v>
                </c:pt>
                <c:pt idx="13">
                  <c:v>5883</c:v>
                </c:pt>
                <c:pt idx="14">
                  <c:v>7375</c:v>
                </c:pt>
                <c:pt idx="15">
                  <c:v>9172</c:v>
                </c:pt>
                <c:pt idx="16">
                  <c:v>10149</c:v>
                </c:pt>
                <c:pt idx="17">
                  <c:v>12462</c:v>
                </c:pt>
                <c:pt idx="18">
                  <c:v>12462</c:v>
                </c:pt>
                <c:pt idx="19">
                  <c:v>17660</c:v>
                </c:pt>
                <c:pt idx="20">
                  <c:v>21157</c:v>
                </c:pt>
                <c:pt idx="21">
                  <c:v>24747</c:v>
                </c:pt>
                <c:pt idx="22">
                  <c:v>27980</c:v>
                </c:pt>
                <c:pt idx="23">
                  <c:v>31506</c:v>
                </c:pt>
                <c:pt idx="24">
                  <c:v>35713</c:v>
                </c:pt>
                <c:pt idx="25">
                  <c:v>41035</c:v>
                </c:pt>
                <c:pt idx="26">
                  <c:v>47021</c:v>
                </c:pt>
                <c:pt idx="27">
                  <c:v>53578</c:v>
                </c:pt>
                <c:pt idx="28">
                  <c:v>59138</c:v>
                </c:pt>
                <c:pt idx="29">
                  <c:v>63927</c:v>
                </c:pt>
                <c:pt idx="30">
                  <c:v>69176</c:v>
                </c:pt>
                <c:pt idx="31">
                  <c:v>74386</c:v>
                </c:pt>
                <c:pt idx="32">
                  <c:v>80589</c:v>
                </c:pt>
                <c:pt idx="33">
                  <c:v>86498</c:v>
                </c:pt>
                <c:pt idx="34">
                  <c:v>92472</c:v>
                </c:pt>
                <c:pt idx="35">
                  <c:v>97689</c:v>
                </c:pt>
                <c:pt idx="36">
                  <c:v>101739</c:v>
                </c:pt>
                <c:pt idx="37">
                  <c:v>105792</c:v>
                </c:pt>
                <c:pt idx="38">
                  <c:v>110574</c:v>
                </c:pt>
                <c:pt idx="39">
                  <c:v>115242</c:v>
                </c:pt>
                <c:pt idx="40">
                  <c:v>119827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1D-464E-84A0-D925807933B3}"/>
            </c:ext>
          </c:extLst>
        </c:ser>
        <c:ser>
          <c:idx val="1"/>
          <c:order val="1"/>
          <c:tx>
            <c:strRef>
              <c:f>'Model 1'!$K$12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1'!$K$13:$K$53</c:f>
              <c:numCache>
                <c:formatCode>#,##0</c:formatCode>
                <c:ptCount val="41"/>
                <c:pt idx="0">
                  <c:v>155</c:v>
                </c:pt>
                <c:pt idx="1">
                  <c:v>184.60395865484327</c:v>
                </c:pt>
                <c:pt idx="2">
                  <c:v>219.86207452283281</c:v>
                </c:pt>
                <c:pt idx="3">
                  <c:v>261.85425364503936</c:v>
                </c:pt>
                <c:pt idx="4">
                  <c:v>311.86665686118511</c:v>
                </c:pt>
                <c:pt idx="5">
                  <c:v>371.43109309049299</c:v>
                </c:pt>
                <c:pt idx="6">
                  <c:v>442.3719364645201</c:v>
                </c:pt>
                <c:pt idx="7">
                  <c:v>526.86200431715633</c:v>
                </c:pt>
                <c:pt idx="8">
                  <c:v>627.48910749530444</c:v>
                </c:pt>
                <c:pt idx="9">
                  <c:v>747.33531133179156</c:v>
                </c:pt>
                <c:pt idx="10">
                  <c:v>890.07133493160313</c:v>
                </c:pt>
                <c:pt idx="11">
                  <c:v>1060.0689800875796</c:v>
                </c:pt>
                <c:pt idx="12">
                  <c:v>1262.5350333636736</c:v>
                </c:pt>
                <c:pt idx="13">
                  <c:v>1503.6707425765082</c:v>
                </c:pt>
                <c:pt idx="14">
                  <c:v>1790.8617522134919</c:v>
                </c:pt>
                <c:pt idx="15">
                  <c:v>2132.9043152397398</c:v>
                </c:pt>
                <c:pt idx="16">
                  <c:v>2540.274709840347</c:v>
                </c:pt>
                <c:pt idx="17">
                  <c:v>3025.4501129503965</c:v>
                </c:pt>
                <c:pt idx="18">
                  <c:v>3603.2907584734576</c:v>
                </c:pt>
                <c:pt idx="19">
                  <c:v>4291.4950851523427</c:v>
                </c:pt>
                <c:pt idx="20">
                  <c:v>5111.14181462533</c:v>
                </c:pt>
                <c:pt idx="21">
                  <c:v>6087.3355627492583</c:v>
                </c:pt>
                <c:pt idx="22">
                  <c:v>7249.9757583478786</c:v>
                </c:pt>
                <c:pt idx="23">
                  <c:v>8634.6724202752757</c:v>
                </c:pt>
                <c:pt idx="24">
                  <c:v>10283.836841745888</c:v>
                </c:pt>
                <c:pt idx="25">
                  <c:v>12247.980588043949</c:v>
                </c:pt>
                <c:pt idx="26">
                  <c:v>14587.262594068312</c:v>
                </c:pt>
                <c:pt idx="27">
                  <c:v>17373.331747114378</c:v>
                </c:pt>
                <c:pt idx="28">
                  <c:v>20691.521390588252</c:v>
                </c:pt>
                <c:pt idx="29">
                  <c:v>24643.462963186834</c:v>
                </c:pt>
                <c:pt idx="30">
                  <c:v>29350.198825601961</c:v>
                </c:pt>
                <c:pt idx="31">
                  <c:v>34955.889616211964</c:v>
                </c:pt>
                <c:pt idx="32">
                  <c:v>41632.229686802959</c:v>
                </c:pt>
                <c:pt idx="33">
                  <c:v>49583.705856848464</c:v>
                </c:pt>
                <c:pt idx="34">
                  <c:v>59053.860554526225</c:v>
                </c:pt>
                <c:pt idx="35">
                  <c:v>70332.751175591227</c:v>
                </c:pt>
                <c:pt idx="36">
                  <c:v>83765.834129678857</c:v>
                </c:pt>
                <c:pt idx="37">
                  <c:v>99764.545679765783</c:v>
                </c:pt>
                <c:pt idx="38">
                  <c:v>118818.90365088197</c:v>
                </c:pt>
                <c:pt idx="39">
                  <c:v>141512.51598052401</c:v>
                </c:pt>
                <c:pt idx="40">
                  <c:v>168540.45580136453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1D-464E-84A0-D92580793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942799"/>
        <c:axId val="1081857327"/>
      </c:lineChart>
      <c:catAx>
        <c:axId val="130294279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1857327"/>
        <c:crosses val="autoZero"/>
        <c:auto val="1"/>
        <c:lblAlgn val="ctr"/>
        <c:lblOffset val="100"/>
        <c:noMultiLvlLbl val="0"/>
      </c:catAx>
      <c:valAx>
        <c:axId val="1081857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2942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Spain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1'!$C$12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1'!$C$13:$C$45</c:f>
              <c:numCache>
                <c:formatCode>#,##0</c:formatCode>
                <c:ptCount val="33"/>
                <c:pt idx="0">
                  <c:v>120</c:v>
                </c:pt>
                <c:pt idx="1">
                  <c:v>165</c:v>
                </c:pt>
                <c:pt idx="2">
                  <c:v>222</c:v>
                </c:pt>
                <c:pt idx="3">
                  <c:v>259</c:v>
                </c:pt>
                <c:pt idx="4">
                  <c:v>400</c:v>
                </c:pt>
                <c:pt idx="5">
                  <c:v>500</c:v>
                </c:pt>
                <c:pt idx="6">
                  <c:v>673</c:v>
                </c:pt>
                <c:pt idx="7">
                  <c:v>1073</c:v>
                </c:pt>
                <c:pt idx="8">
                  <c:v>1695</c:v>
                </c:pt>
                <c:pt idx="9">
                  <c:v>2277</c:v>
                </c:pt>
                <c:pt idx="10">
                  <c:v>2277</c:v>
                </c:pt>
                <c:pt idx="11">
                  <c:v>5232</c:v>
                </c:pt>
                <c:pt idx="12">
                  <c:v>6391</c:v>
                </c:pt>
                <c:pt idx="13">
                  <c:v>7798</c:v>
                </c:pt>
                <c:pt idx="14">
                  <c:v>9942</c:v>
                </c:pt>
                <c:pt idx="15">
                  <c:v>11748</c:v>
                </c:pt>
                <c:pt idx="16">
                  <c:v>13910</c:v>
                </c:pt>
                <c:pt idx="17">
                  <c:v>17963</c:v>
                </c:pt>
                <c:pt idx="18">
                  <c:v>20410</c:v>
                </c:pt>
                <c:pt idx="19">
                  <c:v>25374</c:v>
                </c:pt>
                <c:pt idx="20">
                  <c:v>28768</c:v>
                </c:pt>
                <c:pt idx="21">
                  <c:v>35136</c:v>
                </c:pt>
                <c:pt idx="22">
                  <c:v>39885</c:v>
                </c:pt>
                <c:pt idx="23">
                  <c:v>49515</c:v>
                </c:pt>
                <c:pt idx="24">
                  <c:v>57786</c:v>
                </c:pt>
                <c:pt idx="25">
                  <c:v>65719</c:v>
                </c:pt>
                <c:pt idx="26">
                  <c:v>73235</c:v>
                </c:pt>
                <c:pt idx="27">
                  <c:v>80110</c:v>
                </c:pt>
                <c:pt idx="28">
                  <c:v>87956</c:v>
                </c:pt>
                <c:pt idx="29">
                  <c:v>95923</c:v>
                </c:pt>
                <c:pt idx="30">
                  <c:v>104118</c:v>
                </c:pt>
                <c:pt idx="31">
                  <c:v>112065</c:v>
                </c:pt>
                <c:pt idx="32">
                  <c:v>119199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3C-4588-A90D-98ED4374FD69}"/>
            </c:ext>
          </c:extLst>
        </c:ser>
        <c:ser>
          <c:idx val="1"/>
          <c:order val="1"/>
          <c:tx>
            <c:strRef>
              <c:f>'Model 1'!$L$12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1'!$L$13:$L$45</c:f>
              <c:numCache>
                <c:formatCode>#,##0</c:formatCode>
                <c:ptCount val="33"/>
                <c:pt idx="0">
                  <c:v>120</c:v>
                </c:pt>
                <c:pt idx="1">
                  <c:v>150.19175591277954</c:v>
                </c:pt>
                <c:pt idx="2">
                  <c:v>187.97969620136624</c:v>
                </c:pt>
                <c:pt idx="3">
                  <c:v>235.27500540361709</c:v>
                </c:pt>
                <c:pt idx="4">
                  <c:v>294.46971819964955</c:v>
                </c:pt>
                <c:pt idx="5">
                  <c:v>368.55770032955616</c:v>
                </c:pt>
                <c:pt idx="6">
                  <c:v>461.28606806393373</c:v>
                </c:pt>
                <c:pt idx="7">
                  <c:v>577.34470450520121</c:v>
                </c:pt>
                <c:pt idx="8">
                  <c:v>722.60345780484181</c:v>
                </c:pt>
                <c:pt idx="9">
                  <c:v>904.40901796962748</c:v>
                </c:pt>
                <c:pt idx="10">
                  <c:v>1131.9564872684246</c:v>
                </c:pt>
                <c:pt idx="11">
                  <c:v>1416.7544369975546</c:v>
                </c:pt>
                <c:pt idx="12">
                  <c:v>1773.2069715823677</c:v>
                </c:pt>
                <c:pt idx="13">
                  <c:v>2219.3422388228164</c:v>
                </c:pt>
                <c:pt idx="14">
                  <c:v>2777.7242318349845</c:v>
                </c:pt>
                <c:pt idx="15">
                  <c:v>3476.5939985064419</c:v>
                </c:pt>
                <c:pt idx="16">
                  <c:v>4351.2979769292815</c:v>
                </c:pt>
                <c:pt idx="17">
                  <c:v>5446.0756971227838</c:v>
                </c:pt>
                <c:pt idx="18">
                  <c:v>6816.2972648732157</c:v>
                </c:pt>
                <c:pt idx="19">
                  <c:v>8531.2637919565404</c:v>
                </c:pt>
                <c:pt idx="20">
                  <c:v>10677.712408908923</c:v>
                </c:pt>
                <c:pt idx="21">
                  <c:v>13364.203131880886</c:v>
                </c:pt>
                <c:pt idx="22">
                  <c:v>16726.609456268816</c:v>
                </c:pt>
                <c:pt idx="23">
                  <c:v>20934.990372535969</c:v>
                </c:pt>
                <c:pt idx="24">
                  <c:v>26202.191367235933</c:v>
                </c:pt>
                <c:pt idx="25">
                  <c:v>32794.609418398657</c:v>
                </c:pt>
                <c:pt idx="26">
                  <c:v>41045.666441858935</c:v>
                </c:pt>
                <c:pt idx="27">
                  <c:v>51372.672629275366</c:v>
                </c:pt>
                <c:pt idx="28">
                  <c:v>64297.932567693802</c:v>
                </c:pt>
                <c:pt idx="29">
                  <c:v>80475.161615861885</c:v>
                </c:pt>
                <c:pt idx="30">
                  <c:v>100722.54858709178</c:v>
                </c:pt>
                <c:pt idx="31">
                  <c:v>126064.13693587972</c:v>
                </c:pt>
                <c:pt idx="32">
                  <c:v>157781.61736690719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3C-4588-A90D-98ED4374F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6291631"/>
        <c:axId val="1221504799"/>
      </c:lineChart>
      <c:catAx>
        <c:axId val="12162916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1504799"/>
        <c:crosses val="autoZero"/>
        <c:auto val="1"/>
        <c:lblAlgn val="ctr"/>
        <c:lblOffset val="100"/>
        <c:noMultiLvlLbl val="0"/>
      </c:catAx>
      <c:valAx>
        <c:axId val="1221504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6291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Germany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1'!$D$12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1'!$D$13:$D$46</c:f>
              <c:numCache>
                <c:formatCode>#,##0</c:formatCode>
                <c:ptCount val="34"/>
                <c:pt idx="0">
                  <c:v>130</c:v>
                </c:pt>
                <c:pt idx="1">
                  <c:v>159</c:v>
                </c:pt>
                <c:pt idx="2">
                  <c:v>196</c:v>
                </c:pt>
                <c:pt idx="3">
                  <c:v>262</c:v>
                </c:pt>
                <c:pt idx="4">
                  <c:v>482</c:v>
                </c:pt>
                <c:pt idx="5">
                  <c:v>670</c:v>
                </c:pt>
                <c:pt idx="6">
                  <c:v>799</c:v>
                </c:pt>
                <c:pt idx="7">
                  <c:v>1040</c:v>
                </c:pt>
                <c:pt idx="8">
                  <c:v>1176</c:v>
                </c:pt>
                <c:pt idx="9">
                  <c:v>1457</c:v>
                </c:pt>
                <c:pt idx="10">
                  <c:v>1908</c:v>
                </c:pt>
                <c:pt idx="11">
                  <c:v>2078</c:v>
                </c:pt>
                <c:pt idx="12">
                  <c:v>3675</c:v>
                </c:pt>
                <c:pt idx="13">
                  <c:v>4585</c:v>
                </c:pt>
                <c:pt idx="14">
                  <c:v>5795</c:v>
                </c:pt>
                <c:pt idx="15">
                  <c:v>7272</c:v>
                </c:pt>
                <c:pt idx="16">
                  <c:v>9257</c:v>
                </c:pt>
                <c:pt idx="17">
                  <c:v>12327</c:v>
                </c:pt>
                <c:pt idx="18">
                  <c:v>15320</c:v>
                </c:pt>
                <c:pt idx="19">
                  <c:v>19848</c:v>
                </c:pt>
                <c:pt idx="20">
                  <c:v>22213</c:v>
                </c:pt>
                <c:pt idx="21">
                  <c:v>24873</c:v>
                </c:pt>
                <c:pt idx="22">
                  <c:v>29056</c:v>
                </c:pt>
                <c:pt idx="23">
                  <c:v>32986</c:v>
                </c:pt>
                <c:pt idx="24">
                  <c:v>37323</c:v>
                </c:pt>
                <c:pt idx="25">
                  <c:v>43938</c:v>
                </c:pt>
                <c:pt idx="26">
                  <c:v>50871</c:v>
                </c:pt>
                <c:pt idx="27">
                  <c:v>57695</c:v>
                </c:pt>
                <c:pt idx="28">
                  <c:v>62095</c:v>
                </c:pt>
                <c:pt idx="29">
                  <c:v>66885</c:v>
                </c:pt>
                <c:pt idx="30">
                  <c:v>71808</c:v>
                </c:pt>
                <c:pt idx="31">
                  <c:v>77872</c:v>
                </c:pt>
                <c:pt idx="32">
                  <c:v>84794</c:v>
                </c:pt>
                <c:pt idx="33">
                  <c:v>91159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A5-4DFC-93C2-90385EDEFA12}"/>
            </c:ext>
          </c:extLst>
        </c:ser>
        <c:ser>
          <c:idx val="1"/>
          <c:order val="1"/>
          <c:tx>
            <c:strRef>
              <c:f>'Model 1'!$M$12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1'!$M$13:$M$46</c:f>
              <c:numCache>
                <c:formatCode>#,##0</c:formatCode>
                <c:ptCount val="34"/>
                <c:pt idx="0">
                  <c:v>130</c:v>
                </c:pt>
                <c:pt idx="1">
                  <c:v>159.80656681352855</c:v>
                </c:pt>
                <c:pt idx="2">
                  <c:v>196.44722151328278</c:v>
                </c:pt>
                <c:pt idx="3">
                  <c:v>241.48889253918819</c:v>
                </c:pt>
                <c:pt idx="4">
                  <c:v>296.85777569452915</c:v>
                </c:pt>
                <c:pt idx="5">
                  <c:v>364.92170742802494</c:v>
                </c:pt>
                <c:pt idx="6">
                  <c:v>448.59142476771984</c:v>
                </c:pt>
                <c:pt idx="7">
                  <c:v>551.44504226245067</c:v>
                </c:pt>
                <c:pt idx="8">
                  <c:v>677.88106915617993</c:v>
                </c:pt>
                <c:pt idx="9">
                  <c:v>833.30651053640941</c:v>
                </c:pt>
                <c:pt idx="10">
                  <c:v>1024.3680965552694</c:v>
                </c:pt>
                <c:pt idx="11">
                  <c:v>1259.2365281831285</c:v>
                </c:pt>
                <c:pt idx="12">
                  <c:v>1547.9558951933295</c:v>
                </c:pt>
                <c:pt idx="13">
                  <c:v>1902.8732091508323</c:v>
                </c:pt>
                <c:pt idx="14">
                  <c:v>2339.166420275661</c:v>
                </c:pt>
                <c:pt idx="15">
                  <c:v>2875.4934986903445</c:v>
                </c:pt>
                <c:pt idx="16">
                  <c:v>3534.7903378486576</c:v>
                </c:pt>
                <c:pt idx="17">
                  <c:v>4345.2516022863583</c:v>
                </c:pt>
                <c:pt idx="18">
                  <c:v>5341.5364654028217</c:v>
                </c:pt>
                <c:pt idx="19">
                  <c:v>6566.2508003484236</c:v>
                </c:pt>
                <c:pt idx="20">
                  <c:v>8071.7692095405046</c:v>
                </c:pt>
                <c:pt idx="21">
                  <c:v>9922.4748114447466</c:v>
                </c:pt>
                <c:pt idx="22">
                  <c:v>12197.512568543838</c:v>
                </c:pt>
                <c:pt idx="23">
                  <c:v>14994.173901875807</c:v>
                </c:pt>
                <c:pt idx="24">
                  <c:v>18432.057334336783</c:v>
                </c:pt>
                <c:pt idx="25">
                  <c:v>22658.183091619074</c:v>
                </c:pt>
                <c:pt idx="26">
                  <c:v>27853.280385415277</c:v>
                </c:pt>
                <c:pt idx="27">
                  <c:v>34239.516252983158</c:v>
                </c:pt>
                <c:pt idx="28">
                  <c:v>42089.996474963453</c:v>
                </c:pt>
                <c:pt idx="29">
                  <c:v>51740.444875826368</c:v>
                </c:pt>
                <c:pt idx="30">
                  <c:v>63603.560469311051</c:v>
                </c:pt>
                <c:pt idx="31">
                  <c:v>78186.666428594297</c:v>
                </c:pt>
                <c:pt idx="32">
                  <c:v>96113.405634986324</c:v>
                </c:pt>
                <c:pt idx="33">
                  <c:v>118150.41060987086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A5-4DFC-93C2-90385EDEF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1897823"/>
        <c:axId val="994284143"/>
      </c:lineChart>
      <c:catAx>
        <c:axId val="13418978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4284143"/>
        <c:crosses val="autoZero"/>
        <c:auto val="1"/>
        <c:lblAlgn val="ctr"/>
        <c:lblOffset val="100"/>
        <c:noMultiLvlLbl val="0"/>
      </c:catAx>
      <c:valAx>
        <c:axId val="994284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18978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France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1'!$E$12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1'!$E$13:$E$47</c:f>
              <c:numCache>
                <c:formatCode>#,##0</c:formatCode>
                <c:ptCount val="35"/>
                <c:pt idx="0">
                  <c:v>100</c:v>
                </c:pt>
                <c:pt idx="1">
                  <c:v>130</c:v>
                </c:pt>
                <c:pt idx="2">
                  <c:v>191</c:v>
                </c:pt>
                <c:pt idx="3">
                  <c:v>204</c:v>
                </c:pt>
                <c:pt idx="4">
                  <c:v>288</c:v>
                </c:pt>
                <c:pt idx="5">
                  <c:v>380</c:v>
                </c:pt>
                <c:pt idx="6">
                  <c:v>656</c:v>
                </c:pt>
                <c:pt idx="7">
                  <c:v>959</c:v>
                </c:pt>
                <c:pt idx="8">
                  <c:v>1136</c:v>
                </c:pt>
                <c:pt idx="9">
                  <c:v>1219</c:v>
                </c:pt>
                <c:pt idx="10">
                  <c:v>1794</c:v>
                </c:pt>
                <c:pt idx="11">
                  <c:v>2293</c:v>
                </c:pt>
                <c:pt idx="12">
                  <c:v>2293</c:v>
                </c:pt>
                <c:pt idx="13">
                  <c:v>3681</c:v>
                </c:pt>
                <c:pt idx="14">
                  <c:v>4496</c:v>
                </c:pt>
                <c:pt idx="15">
                  <c:v>4532</c:v>
                </c:pt>
                <c:pt idx="16">
                  <c:v>6683</c:v>
                </c:pt>
                <c:pt idx="17">
                  <c:v>7715</c:v>
                </c:pt>
                <c:pt idx="18">
                  <c:v>9124</c:v>
                </c:pt>
                <c:pt idx="19">
                  <c:v>10970</c:v>
                </c:pt>
                <c:pt idx="20">
                  <c:v>12758</c:v>
                </c:pt>
                <c:pt idx="21">
                  <c:v>14463</c:v>
                </c:pt>
                <c:pt idx="22">
                  <c:v>16243</c:v>
                </c:pt>
                <c:pt idx="23">
                  <c:v>20123</c:v>
                </c:pt>
                <c:pt idx="24">
                  <c:v>22622</c:v>
                </c:pt>
                <c:pt idx="25">
                  <c:v>25600</c:v>
                </c:pt>
                <c:pt idx="26">
                  <c:v>29551</c:v>
                </c:pt>
                <c:pt idx="27">
                  <c:v>33402</c:v>
                </c:pt>
                <c:pt idx="28">
                  <c:v>38105</c:v>
                </c:pt>
                <c:pt idx="29">
                  <c:v>40708</c:v>
                </c:pt>
                <c:pt idx="30">
                  <c:v>45170</c:v>
                </c:pt>
                <c:pt idx="31">
                  <c:v>52827</c:v>
                </c:pt>
                <c:pt idx="32">
                  <c:v>57749</c:v>
                </c:pt>
                <c:pt idx="33">
                  <c:v>59929</c:v>
                </c:pt>
                <c:pt idx="34">
                  <c:v>65202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35-4E0D-B2DD-F48BDF5F3E55}"/>
            </c:ext>
          </c:extLst>
        </c:ser>
        <c:ser>
          <c:idx val="1"/>
          <c:order val="1"/>
          <c:tx>
            <c:strRef>
              <c:f>'Model 1'!$N$12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1'!$N$13:$N$47</c:f>
              <c:numCache>
                <c:formatCode>#,##0</c:formatCode>
                <c:ptCount val="35"/>
                <c:pt idx="0">
                  <c:v>100</c:v>
                </c:pt>
                <c:pt idx="1">
                  <c:v>121.84642848935205</c:v>
                </c:pt>
                <c:pt idx="2">
                  <c:v>148.46552135610784</c:v>
                </c:pt>
                <c:pt idx="3">
                  <c:v>180.89993531051365</c:v>
                </c:pt>
                <c:pt idx="4">
                  <c:v>220.42011031540915</c:v>
                </c:pt>
                <c:pt idx="5">
                  <c:v>268.57403209161589</c:v>
                </c:pt>
                <c:pt idx="6">
                  <c:v>327.24786595348019</c:v>
                </c:pt>
                <c:pt idx="7">
                  <c:v>398.7398369719379</c:v>
                </c:pt>
                <c:pt idx="8">
                  <c:v>485.85025031457127</c:v>
                </c:pt>
                <c:pt idx="9">
                  <c:v>591.99117781488201</c:v>
                </c:pt>
                <c:pt idx="10">
                  <c:v>721.32010713948318</c:v>
                </c:pt>
                <c:pt idx="11">
                  <c:v>878.90278852502797</c:v>
                </c:pt>
                <c:pt idx="12">
                  <c:v>1070.9116577110692</c:v>
                </c:pt>
                <c:pt idx="13">
                  <c:v>1304.8676071970526</c:v>
                </c:pt>
                <c:pt idx="14">
                  <c:v>1589.9345758840759</c:v>
                </c:pt>
                <c:pt idx="15">
                  <c:v>1937.2784960320735</c:v>
                </c:pt>
                <c:pt idx="16">
                  <c:v>2360.5046573073155</c:v>
                </c:pt>
                <c:pt idx="17">
                  <c:v>2876.1906192537831</c:v>
                </c:pt>
                <c:pt idx="18">
                  <c:v>3504.5355461065128</c:v>
                </c:pt>
                <c:pt idx="19">
                  <c:v>4270.1513980705959</c:v>
                </c:pt>
                <c:pt idx="20">
                  <c:v>5203.0269696371552</c:v>
                </c:pt>
                <c:pt idx="21">
                  <c:v>6339.7025358406372</c:v>
                </c:pt>
                <c:pt idx="22">
                  <c:v>7724.7011167707005</c:v>
                </c:pt>
                <c:pt idx="23">
                  <c:v>9412.272422262191</c:v>
                </c:pt>
                <c:pt idx="24">
                  <c:v>11468.517786214705</c:v>
                </c:pt>
                <c:pt idx="25">
                  <c:v>13973.979323168722</c:v>
                </c:pt>
                <c:pt idx="26">
                  <c:v>17026.79472312162</c:v>
                </c:pt>
                <c:pt idx="27">
                  <c:v>20746.541256337154</c:v>
                </c:pt>
                <c:pt idx="28">
                  <c:v>25278.919555916771</c:v>
                </c:pt>
                <c:pt idx="29">
                  <c:v>30801.460639580961</c:v>
                </c:pt>
                <c:pt idx="30">
                  <c:v>37530.479711882937</c:v>
                </c:pt>
                <c:pt idx="31">
                  <c:v>45729.549123850222</c:v>
                </c:pt>
                <c:pt idx="32">
                  <c:v>55719.822371695278</c:v>
                </c:pt>
                <c:pt idx="33">
                  <c:v>67892.613520521671</c:v>
                </c:pt>
                <c:pt idx="34">
                  <c:v>82724.724782834601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35-4E0D-B2DD-F48BDF5F3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4046383"/>
        <c:axId val="1339485695"/>
      </c:lineChart>
      <c:catAx>
        <c:axId val="13440463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485695"/>
        <c:crosses val="autoZero"/>
        <c:auto val="1"/>
        <c:lblAlgn val="ctr"/>
        <c:lblOffset val="100"/>
        <c:noMultiLvlLbl val="0"/>
      </c:catAx>
      <c:valAx>
        <c:axId val="1339485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046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Iran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1'!$F$12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1'!$F$13:$F$50</c:f>
              <c:numCache>
                <c:formatCode>#,##0</c:formatCode>
                <c:ptCount val="38"/>
                <c:pt idx="0">
                  <c:v>139</c:v>
                </c:pt>
                <c:pt idx="1">
                  <c:v>245</c:v>
                </c:pt>
                <c:pt idx="2">
                  <c:v>388</c:v>
                </c:pt>
                <c:pt idx="3">
                  <c:v>593</c:v>
                </c:pt>
                <c:pt idx="4">
                  <c:v>978</c:v>
                </c:pt>
                <c:pt idx="5">
                  <c:v>1501</c:v>
                </c:pt>
                <c:pt idx="6">
                  <c:v>2336</c:v>
                </c:pt>
                <c:pt idx="7">
                  <c:v>2922</c:v>
                </c:pt>
                <c:pt idx="8">
                  <c:v>3513</c:v>
                </c:pt>
                <c:pt idx="9">
                  <c:v>4747</c:v>
                </c:pt>
                <c:pt idx="10">
                  <c:v>5823</c:v>
                </c:pt>
                <c:pt idx="11">
                  <c:v>6566</c:v>
                </c:pt>
                <c:pt idx="12">
                  <c:v>7161</c:v>
                </c:pt>
                <c:pt idx="13">
                  <c:v>8042</c:v>
                </c:pt>
                <c:pt idx="14">
                  <c:v>9000</c:v>
                </c:pt>
                <c:pt idx="15">
                  <c:v>10075</c:v>
                </c:pt>
                <c:pt idx="16">
                  <c:v>11364</c:v>
                </c:pt>
                <c:pt idx="17">
                  <c:v>12729</c:v>
                </c:pt>
                <c:pt idx="18">
                  <c:v>13938</c:v>
                </c:pt>
                <c:pt idx="19">
                  <c:v>14991</c:v>
                </c:pt>
                <c:pt idx="20">
                  <c:v>16169</c:v>
                </c:pt>
                <c:pt idx="21">
                  <c:v>17361</c:v>
                </c:pt>
                <c:pt idx="22">
                  <c:v>18407</c:v>
                </c:pt>
                <c:pt idx="23">
                  <c:v>19644</c:v>
                </c:pt>
                <c:pt idx="24">
                  <c:v>20610</c:v>
                </c:pt>
                <c:pt idx="25">
                  <c:v>21638</c:v>
                </c:pt>
                <c:pt idx="26">
                  <c:v>23049</c:v>
                </c:pt>
                <c:pt idx="27">
                  <c:v>24811</c:v>
                </c:pt>
                <c:pt idx="28">
                  <c:v>27017</c:v>
                </c:pt>
                <c:pt idx="29">
                  <c:v>29406</c:v>
                </c:pt>
                <c:pt idx="30">
                  <c:v>32332</c:v>
                </c:pt>
                <c:pt idx="31">
                  <c:v>35408</c:v>
                </c:pt>
                <c:pt idx="32">
                  <c:v>38309</c:v>
                </c:pt>
                <c:pt idx="33">
                  <c:v>41495</c:v>
                </c:pt>
                <c:pt idx="34">
                  <c:v>44605</c:v>
                </c:pt>
                <c:pt idx="35">
                  <c:v>47593</c:v>
                </c:pt>
                <c:pt idx="36">
                  <c:v>50468</c:v>
                </c:pt>
                <c:pt idx="37">
                  <c:v>53183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88-4013-9A0D-034E0E1429E6}"/>
            </c:ext>
          </c:extLst>
        </c:ser>
        <c:ser>
          <c:idx val="1"/>
          <c:order val="1"/>
          <c:tx>
            <c:strRef>
              <c:f>'Model 1'!$O$12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1'!$O$13:$O$50</c:f>
              <c:numCache>
                <c:formatCode>#,##0</c:formatCode>
                <c:ptCount val="38"/>
                <c:pt idx="0">
                  <c:v>139</c:v>
                </c:pt>
                <c:pt idx="1">
                  <c:v>164.4445511328567</c:v>
                </c:pt>
                <c:pt idx="2">
                  <c:v>194.54683739055196</c:v>
                </c:pt>
                <c:pt idx="3">
                  <c:v>230.15947733097971</c:v>
                </c:pt>
                <c:pt idx="4">
                  <c:v>272.29116502637316</c:v>
                </c:pt>
                <c:pt idx="5">
                  <c:v>322.13524036118378</c:v>
                </c:pt>
                <c:pt idx="6">
                  <c:v>381.10348924654511</c:v>
                </c:pt>
                <c:pt idx="7">
                  <c:v>450.8661311101697</c:v>
                </c:pt>
                <c:pt idx="8">
                  <c:v>533.39912626920557</c:v>
                </c:pt>
                <c:pt idx="9">
                  <c:v>631.04014312228389</c:v>
                </c:pt>
                <c:pt idx="10">
                  <c:v>746.55477037811238</c:v>
                </c:pt>
                <c:pt idx="11">
                  <c:v>883.21484971886036</c:v>
                </c:pt>
                <c:pt idx="12">
                  <c:v>1044.8911475963416</c:v>
                </c:pt>
                <c:pt idx="13">
                  <c:v>1236.1629910012657</c:v>
                </c:pt>
                <c:pt idx="14">
                  <c:v>1462.4479725341923</c:v>
                </c:pt>
                <c:pt idx="15">
                  <c:v>1730.1553985506591</c:v>
                </c:pt>
                <c:pt idx="16">
                  <c:v>2046.8678266528916</c:v>
                </c:pt>
                <c:pt idx="17">
                  <c:v>2421.5558344044657</c:v>
                </c:pt>
                <c:pt idx="18">
                  <c:v>2864.8321023869976</c:v>
                </c:pt>
                <c:pt idx="19">
                  <c:v>3389.2520082591941</c:v>
                </c:pt>
                <c:pt idx="20">
                  <c:v>4009.6692458583907</c:v>
                </c:pt>
                <c:pt idx="21">
                  <c:v>4743.656541916569</c:v>
                </c:pt>
                <c:pt idx="22">
                  <c:v>5612.003386790715</c:v>
                </c:pt>
                <c:pt idx="23">
                  <c:v>6639.3048769559045</c:v>
                </c:pt>
                <c:pt idx="24">
                  <c:v>7854.6583476633105</c:v>
                </c:pt>
                <c:pt idx="25">
                  <c:v>9292.4875272189856</c:v>
                </c:pt>
                <c:pt idx="26">
                  <c:v>10993.517556267594</c:v>
                </c:pt>
                <c:pt idx="27">
                  <c:v>13005.928488572692</c:v>
                </c:pt>
                <c:pt idx="28">
                  <c:v>15386.719945103379</c:v>
                </c:pt>
                <c:pt idx="29">
                  <c:v>18203.325573953229</c:v>
                </c:pt>
                <c:pt idx="30">
                  <c:v>21535.523044129422</c:v>
                </c:pt>
                <c:pt idx="31">
                  <c:v>25477.693671965142</c:v>
                </c:pt>
                <c:pt idx="32">
                  <c:v>30141.495681918932</c:v>
                </c:pt>
                <c:pt idx="33">
                  <c:v>35659.026819324441</c:v>
                </c:pt>
                <c:pt idx="34">
                  <c:v>42186.565893081344</c:v>
                </c:pt>
                <c:pt idx="35">
                  <c:v>49908.999223916864</c:v>
                </c:pt>
                <c:pt idx="36">
                  <c:v>59045.05737314462</c:v>
                </c:pt>
                <c:pt idx="37">
                  <c:v>69853.510477270058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88-4013-9A0D-034E0E142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115807"/>
        <c:axId val="1217828575"/>
      </c:lineChart>
      <c:catAx>
        <c:axId val="14211158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828575"/>
        <c:crosses val="autoZero"/>
        <c:auto val="1"/>
        <c:lblAlgn val="ctr"/>
        <c:lblOffset val="100"/>
        <c:noMultiLvlLbl val="0"/>
      </c:catAx>
      <c:valAx>
        <c:axId val="1217828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115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Turkey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1'!$G$12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1'!$G$13:$G$28</c:f>
              <c:numCache>
                <c:formatCode>#,##0</c:formatCode>
                <c:ptCount val="16"/>
                <c:pt idx="0">
                  <c:v>192</c:v>
                </c:pt>
                <c:pt idx="1">
                  <c:v>359</c:v>
                </c:pt>
                <c:pt idx="2">
                  <c:v>670</c:v>
                </c:pt>
                <c:pt idx="3">
                  <c:v>1236</c:v>
                </c:pt>
                <c:pt idx="4">
                  <c:v>1529</c:v>
                </c:pt>
                <c:pt idx="5">
                  <c:v>1872</c:v>
                </c:pt>
                <c:pt idx="6">
                  <c:v>2433</c:v>
                </c:pt>
                <c:pt idx="7">
                  <c:v>3629</c:v>
                </c:pt>
                <c:pt idx="8">
                  <c:v>5698</c:v>
                </c:pt>
                <c:pt idx="9">
                  <c:v>7402</c:v>
                </c:pt>
                <c:pt idx="10">
                  <c:v>9217</c:v>
                </c:pt>
                <c:pt idx="11">
                  <c:v>10827</c:v>
                </c:pt>
                <c:pt idx="12">
                  <c:v>13531</c:v>
                </c:pt>
                <c:pt idx="13">
                  <c:v>15679</c:v>
                </c:pt>
                <c:pt idx="14">
                  <c:v>18135</c:v>
                </c:pt>
                <c:pt idx="15">
                  <c:v>20921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B2-4105-B774-1484B36B2639}"/>
            </c:ext>
          </c:extLst>
        </c:ser>
        <c:ser>
          <c:idx val="1"/>
          <c:order val="1"/>
          <c:tx>
            <c:strRef>
              <c:f>'Model 1'!$P$12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1'!$P$13:$P$28</c:f>
              <c:numCache>
                <c:formatCode>#,##0</c:formatCode>
                <c:ptCount val="16"/>
                <c:pt idx="0">
                  <c:v>192</c:v>
                </c:pt>
                <c:pt idx="1">
                  <c:v>265.76512202110302</c:v>
                </c:pt>
                <c:pt idx="2">
                  <c:v>367.87031293172799</c:v>
                </c:pt>
                <c:pt idx="3">
                  <c:v>509.20363856376059</c:v>
                </c:pt>
                <c:pt idx="4">
                  <c:v>704.83628716920555</c:v>
                </c:pt>
                <c:pt idx="5">
                  <c:v>975.62969721054742</c:v>
                </c:pt>
                <c:pt idx="6">
                  <c:v>1350.4601329509005</c:v>
                </c:pt>
                <c:pt idx="7">
                  <c:v>1869.2979271788076</c:v>
                </c:pt>
                <c:pt idx="8">
                  <c:v>2587.4697484920348</c:v>
                </c:pt>
                <c:pt idx="9">
                  <c:v>3581.5584033015539</c:v>
                </c:pt>
                <c:pt idx="10">
                  <c:v>4957.5693024955435</c:v>
                </c:pt>
                <c:pt idx="11">
                  <c:v>6862.2344302385554</c:v>
                </c:pt>
                <c:pt idx="12">
                  <c:v>9498.6592223425196</c:v>
                </c:pt>
                <c:pt idx="13">
                  <c:v>13147.980871160078</c:v>
                </c:pt>
                <c:pt idx="14">
                  <c:v>18199.347607057221</c:v>
                </c:pt>
                <c:pt idx="15">
                  <c:v>25191.415820281414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B2-4105-B774-1484B36B2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6295231"/>
        <c:axId val="1221495647"/>
      </c:lineChart>
      <c:catAx>
        <c:axId val="12162952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1495647"/>
        <c:crosses val="autoZero"/>
        <c:auto val="1"/>
        <c:lblAlgn val="ctr"/>
        <c:lblOffset val="100"/>
        <c:noMultiLvlLbl val="0"/>
      </c:catAx>
      <c:valAx>
        <c:axId val="1221495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629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Kazakhstan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1'!$H$12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1'!$H$13:$H$21</c:f>
              <c:numCache>
                <c:formatCode>#,##0</c:formatCode>
                <c:ptCount val="9"/>
                <c:pt idx="0">
                  <c:v>111</c:v>
                </c:pt>
                <c:pt idx="1">
                  <c:v>150</c:v>
                </c:pt>
                <c:pt idx="2">
                  <c:v>228</c:v>
                </c:pt>
                <c:pt idx="3">
                  <c:v>284</c:v>
                </c:pt>
                <c:pt idx="4">
                  <c:v>302</c:v>
                </c:pt>
                <c:pt idx="5">
                  <c:v>343</c:v>
                </c:pt>
                <c:pt idx="6">
                  <c:v>380</c:v>
                </c:pt>
                <c:pt idx="7">
                  <c:v>435</c:v>
                </c:pt>
                <c:pt idx="8">
                  <c:v>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2A-4C1C-8A4F-6E550E2DB3D3}"/>
            </c:ext>
          </c:extLst>
        </c:ser>
        <c:ser>
          <c:idx val="1"/>
          <c:order val="1"/>
          <c:tx>
            <c:strRef>
              <c:f>'Model 1'!$Q$12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1'!$Q$13:$Q$21</c:f>
              <c:numCache>
                <c:formatCode>#,##0</c:formatCode>
                <c:ptCount val="9"/>
                <c:pt idx="0">
                  <c:v>111</c:v>
                </c:pt>
                <c:pt idx="1">
                  <c:v>134.82872487028314</c:v>
                </c:pt>
                <c:pt idx="2">
                  <c:v>163.77283828960819</c:v>
                </c:pt>
                <c:pt idx="3">
                  <c:v>198.93047707184644</c:v>
                </c:pt>
                <c:pt idx="4">
                  <c:v>241.63551857147885</c:v>
                </c:pt>
                <c:pt idx="5">
                  <c:v>293.50818785911815</c:v>
                </c:pt>
                <c:pt idx="6">
                  <c:v>356.516528901193</c:v>
                </c:pt>
                <c:pt idx="7">
                  <c:v>433.05107195429997</c:v>
                </c:pt>
                <c:pt idx="8">
                  <c:v>526.01553004781533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2A-4C1C-8A4F-6E550E2DB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113007"/>
        <c:axId val="1216422271"/>
      </c:lineChart>
      <c:catAx>
        <c:axId val="14211130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6422271"/>
        <c:crosses val="autoZero"/>
        <c:auto val="1"/>
        <c:lblAlgn val="ctr"/>
        <c:lblOffset val="100"/>
        <c:noMultiLvlLbl val="0"/>
      </c:catAx>
      <c:valAx>
        <c:axId val="12164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113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2'!$A$12</c:f>
              <c:strCache>
                <c:ptCount val="1"/>
                <c:pt idx="0">
                  <c:v>Actual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2'!$A$13:$A$40</c:f>
              <c:numCache>
                <c:formatCode>#,##0.00</c:formatCode>
                <c:ptCount val="28"/>
                <c:pt idx="0">
                  <c:v>1.2144917836322706</c:v>
                </c:pt>
                <c:pt idx="1">
                  <c:v>1.564942149058498</c:v>
                </c:pt>
                <c:pt idx="2">
                  <c:v>1.7613151986507807</c:v>
                </c:pt>
                <c:pt idx="3">
                  <c:v>2.8972577624461384</c:v>
                </c:pt>
                <c:pt idx="4">
                  <c:v>3.8700596388879074</c:v>
                </c:pt>
                <c:pt idx="5">
                  <c:v>5.0241289457225529</c:v>
                </c:pt>
                <c:pt idx="6">
                  <c:v>6.5830288471012883</c:v>
                </c:pt>
                <c:pt idx="7">
                  <c:v>8.2386047113562242</c:v>
                </c:pt>
                <c:pt idx="8">
                  <c:v>10.570912315744565</c:v>
                </c:pt>
                <c:pt idx="9">
                  <c:v>13.993845626330044</c:v>
                </c:pt>
                <c:pt idx="10">
                  <c:v>19.398636175877638</c:v>
                </c:pt>
                <c:pt idx="11">
                  <c:v>23.513406845795927</c:v>
                </c:pt>
                <c:pt idx="12">
                  <c:v>41.319910758056132</c:v>
                </c:pt>
                <c:pt idx="13">
                  <c:v>57.703465341732262</c:v>
                </c:pt>
                <c:pt idx="14">
                  <c:v>77.005425554733705</c:v>
                </c:pt>
                <c:pt idx="15">
                  <c:v>100.53091689588915</c:v>
                </c:pt>
                <c:pt idx="16">
                  <c:v>132.46721700727406</c:v>
                </c:pt>
                <c:pt idx="17">
                  <c:v>162.35519515521946</c:v>
                </c:pt>
                <c:pt idx="18">
                  <c:v>198.72348393971021</c:v>
                </c:pt>
                <c:pt idx="19">
                  <c:v>253.27893824028618</c:v>
                </c:pt>
                <c:pt idx="20">
                  <c:v>307.11838619081027</c:v>
                </c:pt>
                <c:pt idx="21">
                  <c:v>367.00008182109696</c:v>
                </c:pt>
                <c:pt idx="22">
                  <c:v>425.63405330551262</c:v>
                </c:pt>
                <c:pt idx="23">
                  <c:v>488.83898515966871</c:v>
                </c:pt>
                <c:pt idx="24">
                  <c:v>568.4909151981384</c:v>
                </c:pt>
                <c:pt idx="25">
                  <c:v>644.62323596314639</c:v>
                </c:pt>
                <c:pt idx="26">
                  <c:v>735.50166219061487</c:v>
                </c:pt>
                <c:pt idx="27">
                  <c:v>832.57943453751977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6C-4D27-B1B2-1CBF9D2D63DD}"/>
            </c:ext>
          </c:extLst>
        </c:ser>
        <c:ser>
          <c:idx val="1"/>
          <c:order val="1"/>
          <c:tx>
            <c:strRef>
              <c:f>'Model 2'!$J$12</c:f>
              <c:strCache>
                <c:ptCount val="1"/>
                <c:pt idx="0">
                  <c:v>Modeled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'Model 2'!$J$13:$J$40</c:f>
              <c:numCache>
                <c:formatCode>#,##0.00</c:formatCode>
                <c:ptCount val="28"/>
                <c:pt idx="0">
                  <c:v>1.2144917836322706</c:v>
                </c:pt>
                <c:pt idx="1">
                  <c:v>1.557291213913893</c:v>
                </c:pt>
                <c:pt idx="2">
                  <c:v>1.9968483588092403</c:v>
                </c:pt>
                <c:pt idx="3">
                  <c:v>2.5604738101987592</c:v>
                </c:pt>
                <c:pt idx="4">
                  <c:v>3.28318677970281</c:v>
                </c:pt>
                <c:pt idx="5">
                  <c:v>4.2098909145173229</c:v>
                </c:pt>
                <c:pt idx="6">
                  <c:v>5.3981642536157448</c:v>
                </c:pt>
                <c:pt idx="7">
                  <c:v>6.9218366700496432</c:v>
                </c:pt>
                <c:pt idx="8">
                  <c:v>8.8755770732156041</c:v>
                </c:pt>
                <c:pt idx="9">
                  <c:v>11.380775383425147</c:v>
                </c:pt>
                <c:pt idx="10">
                  <c:v>14.59308473798766</c:v>
                </c:pt>
                <c:pt idx="11">
                  <c:v>18.712092541624056</c:v>
                </c:pt>
                <c:pt idx="12">
                  <c:v>23.9937212435173</c:v>
                </c:pt>
                <c:pt idx="13">
                  <c:v>30.766129326851196</c:v>
                </c:pt>
                <c:pt idx="14">
                  <c:v>39.450100472108986</c:v>
                </c:pt>
                <c:pt idx="15">
                  <c:v>50.585187714894666</c:v>
                </c:pt>
                <c:pt idx="16">
                  <c:v>64.86323698871773</c:v>
                </c:pt>
                <c:pt idx="17">
                  <c:v>83.171372939587798</c:v>
                </c:pt>
                <c:pt idx="18">
                  <c:v>106.64711780972664</c:v>
                </c:pt>
                <c:pt idx="19">
                  <c:v>136.74906804031028</c:v>
                </c:pt>
                <c:pt idx="20">
                  <c:v>175.34751987632117</c:v>
                </c:pt>
                <c:pt idx="21">
                  <c:v>224.84067472923078</c:v>
                </c:pt>
                <c:pt idx="22">
                  <c:v>288.30364437633801</c:v>
                </c:pt>
                <c:pt idx="23">
                  <c:v>369.6795139970817</c:v>
                </c:pt>
                <c:pt idx="24">
                  <c:v>474.02433418678936</c:v>
                </c:pt>
                <c:pt idx="25">
                  <c:v>607.8212638069059</c:v>
                </c:pt>
                <c:pt idx="26">
                  <c:v>779.38338201482247</c:v>
                </c:pt>
                <c:pt idx="27">
                  <c:v>999.37019701540942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6C-4D27-B1B2-1CBF9D2D6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3922959"/>
        <c:axId val="1350178543"/>
      </c:lineChart>
      <c:catAx>
        <c:axId val="14139229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0178543"/>
        <c:crosses val="autoZero"/>
        <c:auto val="1"/>
        <c:lblAlgn val="ctr"/>
        <c:lblOffset val="100"/>
        <c:noMultiLvlLbl val="0"/>
      </c:catAx>
      <c:valAx>
        <c:axId val="1350178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3922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</xdr:rowOff>
    </xdr:from>
    <xdr:to>
      <xdr:col>8</xdr:col>
      <xdr:colOff>0</xdr:colOff>
      <xdr:row>8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F1455A-513A-4B0A-9A4B-4A47DA66C6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</xdr:row>
      <xdr:rowOff>0</xdr:rowOff>
    </xdr:from>
    <xdr:to>
      <xdr:col>11</xdr:col>
      <xdr:colOff>28575</xdr:colOff>
      <xdr:row>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3673C05-8A3E-4442-86A1-2E1EB78626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9525</xdr:colOff>
      <xdr:row>1</xdr:row>
      <xdr:rowOff>1</xdr:rowOff>
    </xdr:from>
    <xdr:to>
      <xdr:col>14</xdr:col>
      <xdr:colOff>0</xdr:colOff>
      <xdr:row>8</xdr:row>
      <xdr:rowOff>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C22B4C5-9F1F-4FE9-8B40-DAA1C4C87B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1</xdr:row>
      <xdr:rowOff>1</xdr:rowOff>
    </xdr:from>
    <xdr:to>
      <xdr:col>17</xdr:col>
      <xdr:colOff>0</xdr:colOff>
      <xdr:row>8</xdr:row>
      <xdr:rowOff>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75A2E3-1366-4BA4-BE0C-131CC75F82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0</xdr:colOff>
      <xdr:row>1</xdr:row>
      <xdr:rowOff>1</xdr:rowOff>
    </xdr:from>
    <xdr:to>
      <xdr:col>20</xdr:col>
      <xdr:colOff>0</xdr:colOff>
      <xdr:row>8</xdr:row>
      <xdr:rowOff>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5FF70C-48FF-4D27-98DF-699B4AE1EA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0</xdr:colOff>
      <xdr:row>1</xdr:row>
      <xdr:rowOff>0</xdr:rowOff>
    </xdr:from>
    <xdr:to>
      <xdr:col>23</xdr:col>
      <xdr:colOff>0</xdr:colOff>
      <xdr:row>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CDFCB43-1607-425C-8A39-96004C69BA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1</xdr:row>
      <xdr:rowOff>0</xdr:rowOff>
    </xdr:from>
    <xdr:to>
      <xdr:col>26</xdr:col>
      <xdr:colOff>0</xdr:colOff>
      <xdr:row>8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8A24F03-DA7A-408F-9C44-D5CEDA1A0B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26</xdr:col>
      <xdr:colOff>0</xdr:colOff>
      <xdr:row>1</xdr:row>
      <xdr:rowOff>1</xdr:rowOff>
    </xdr:from>
    <xdr:to>
      <xdr:col>29</xdr:col>
      <xdr:colOff>0</xdr:colOff>
      <xdr:row>8</xdr:row>
      <xdr:rowOff>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2AC8436-7F9C-4019-B2A1-8592D1A4D7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</xdr:rowOff>
    </xdr:from>
    <xdr:to>
      <xdr:col>8</xdr:col>
      <xdr:colOff>0</xdr:colOff>
      <xdr:row>8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0DADCC-A8C6-42D8-87BC-B4A4D766FE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</xdr:row>
      <xdr:rowOff>0</xdr:rowOff>
    </xdr:from>
    <xdr:to>
      <xdr:col>11</xdr:col>
      <xdr:colOff>0</xdr:colOff>
      <xdr:row>8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23B334F-B9BF-468A-9FB7-4A544C76C7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1</xdr:row>
      <xdr:rowOff>0</xdr:rowOff>
    </xdr:from>
    <xdr:to>
      <xdr:col>14</xdr:col>
      <xdr:colOff>0</xdr:colOff>
      <xdr:row>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C8D35AA-105F-4095-8C75-7CBC28C961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1</xdr:row>
      <xdr:rowOff>0</xdr:rowOff>
    </xdr:from>
    <xdr:to>
      <xdr:col>17</xdr:col>
      <xdr:colOff>0</xdr:colOff>
      <xdr:row>8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7D63B7F-0574-4BD9-82D8-1EB823E490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0</xdr:colOff>
      <xdr:row>1</xdr:row>
      <xdr:rowOff>0</xdr:rowOff>
    </xdr:from>
    <xdr:to>
      <xdr:col>20</xdr:col>
      <xdr:colOff>0</xdr:colOff>
      <xdr:row>8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BF5E951-B3A9-4DAC-9800-187D051689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0</xdr:colOff>
      <xdr:row>1</xdr:row>
      <xdr:rowOff>0</xdr:rowOff>
    </xdr:from>
    <xdr:to>
      <xdr:col>23</xdr:col>
      <xdr:colOff>0</xdr:colOff>
      <xdr:row>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E3A5EF2-0C2D-4A79-9CF0-515565CBA5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1</xdr:row>
      <xdr:rowOff>0</xdr:rowOff>
    </xdr:from>
    <xdr:to>
      <xdr:col>26</xdr:col>
      <xdr:colOff>0</xdr:colOff>
      <xdr:row>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D98357C-4E25-4DA3-A33D-0F3701E742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26</xdr:col>
      <xdr:colOff>0</xdr:colOff>
      <xdr:row>1</xdr:row>
      <xdr:rowOff>0</xdr:rowOff>
    </xdr:from>
    <xdr:to>
      <xdr:col>29</xdr:col>
      <xdr:colOff>0</xdr:colOff>
      <xdr:row>8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EF29487-692A-44A8-833C-2359DE44B8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963CD-5686-41F2-8BF5-BF0FF2DE44D8}">
  <dimension ref="A1:H3"/>
  <sheetViews>
    <sheetView tabSelected="1" workbookViewId="0">
      <selection sqref="A1:H1"/>
    </sheetView>
  </sheetViews>
  <sheetFormatPr defaultRowHeight="15" x14ac:dyDescent="0.25"/>
  <sheetData>
    <row r="1" spans="1:8" x14ac:dyDescent="0.25">
      <c r="A1" s="79" t="s">
        <v>287</v>
      </c>
      <c r="B1" s="80"/>
      <c r="C1" s="80"/>
      <c r="D1" s="80"/>
      <c r="E1" s="80"/>
      <c r="F1" s="80"/>
      <c r="G1" s="80"/>
      <c r="H1" s="81"/>
    </row>
    <row r="2" spans="1:8" x14ac:dyDescent="0.25">
      <c r="A2" s="82" t="s">
        <v>286</v>
      </c>
      <c r="B2" s="83"/>
      <c r="C2" s="83"/>
      <c r="D2" s="83"/>
      <c r="E2" s="83"/>
      <c r="F2" s="83"/>
      <c r="G2" s="83"/>
      <c r="H2" s="84"/>
    </row>
    <row r="3" spans="1:8" ht="15.75" thickBot="1" x14ac:dyDescent="0.3">
      <c r="A3" s="85" t="s">
        <v>288</v>
      </c>
      <c r="B3" s="86"/>
      <c r="C3" s="86"/>
      <c r="D3" s="86"/>
      <c r="E3" s="86"/>
      <c r="F3" s="86"/>
      <c r="G3" s="86"/>
      <c r="H3" s="87"/>
    </row>
  </sheetData>
  <mergeCells count="3">
    <mergeCell ref="A1:H1"/>
    <mergeCell ref="A2:H2"/>
    <mergeCell ref="A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259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1" width="29.7109375" bestFit="1" customWidth="1"/>
    <col min="2" max="2" width="31.140625" bestFit="1" customWidth="1"/>
    <col min="3" max="3" width="10.7109375" bestFit="1" customWidth="1"/>
    <col min="4" max="4" width="11" bestFit="1" customWidth="1"/>
    <col min="5" max="8" width="4" bestFit="1" customWidth="1"/>
    <col min="9" max="15" width="5" bestFit="1" customWidth="1"/>
    <col min="16" max="69" width="6" bestFit="1" customWidth="1"/>
    <col min="70" max="77" width="7" bestFit="1" customWidth="1"/>
  </cols>
  <sheetData>
    <row r="1" spans="1:77" s="2" customFormat="1" ht="149.25" x14ac:dyDescent="0.25">
      <c r="A1" s="1" t="s">
        <v>0</v>
      </c>
      <c r="B1" s="1" t="s">
        <v>1</v>
      </c>
      <c r="C1" s="1" t="s">
        <v>2</v>
      </c>
      <c r="D1" s="1" t="s">
        <v>3</v>
      </c>
      <c r="E1" s="4">
        <v>43852</v>
      </c>
      <c r="F1" s="4">
        <v>43853</v>
      </c>
      <c r="G1" s="4">
        <v>43854</v>
      </c>
      <c r="H1" s="4">
        <v>43855</v>
      </c>
      <c r="I1" s="4">
        <v>43856</v>
      </c>
      <c r="J1" s="4">
        <v>43857</v>
      </c>
      <c r="K1" s="4">
        <v>43858</v>
      </c>
      <c r="L1" s="4">
        <v>43859</v>
      </c>
      <c r="M1" s="4">
        <v>43860</v>
      </c>
      <c r="N1" s="4">
        <v>43861</v>
      </c>
      <c r="O1" s="4">
        <v>43862</v>
      </c>
      <c r="P1" s="4">
        <v>43863</v>
      </c>
      <c r="Q1" s="4">
        <v>43864</v>
      </c>
      <c r="R1" s="4">
        <v>43865</v>
      </c>
      <c r="S1" s="4">
        <v>43866</v>
      </c>
      <c r="T1" s="4">
        <v>43867</v>
      </c>
      <c r="U1" s="4">
        <v>43868</v>
      </c>
      <c r="V1" s="4">
        <v>43869</v>
      </c>
      <c r="W1" s="4">
        <v>43870</v>
      </c>
      <c r="X1" s="4">
        <v>43871</v>
      </c>
      <c r="Y1" s="4">
        <v>43872</v>
      </c>
      <c r="Z1" s="4">
        <v>43873</v>
      </c>
      <c r="AA1" s="4">
        <v>43874</v>
      </c>
      <c r="AB1" s="4">
        <v>43875</v>
      </c>
      <c r="AC1" s="4">
        <v>43876</v>
      </c>
      <c r="AD1" s="4">
        <v>43877</v>
      </c>
      <c r="AE1" s="4">
        <v>43878</v>
      </c>
      <c r="AF1" s="4">
        <v>43879</v>
      </c>
      <c r="AG1" s="4">
        <v>43880</v>
      </c>
      <c r="AH1" s="4">
        <v>43881</v>
      </c>
      <c r="AI1" s="4">
        <v>43882</v>
      </c>
      <c r="AJ1" s="4">
        <v>43883</v>
      </c>
      <c r="AK1" s="4">
        <v>43884</v>
      </c>
      <c r="AL1" s="4">
        <v>43885</v>
      </c>
      <c r="AM1" s="4">
        <v>43886</v>
      </c>
      <c r="AN1" s="4">
        <v>43887</v>
      </c>
      <c r="AO1" s="4">
        <v>43888</v>
      </c>
      <c r="AP1" s="4">
        <v>43889</v>
      </c>
      <c r="AQ1" s="4">
        <v>43890</v>
      </c>
      <c r="AR1" s="4">
        <v>43891</v>
      </c>
      <c r="AS1" s="4">
        <v>43892</v>
      </c>
      <c r="AT1" s="4">
        <v>43893</v>
      </c>
      <c r="AU1" s="4">
        <v>43894</v>
      </c>
      <c r="AV1" s="4">
        <v>43895</v>
      </c>
      <c r="AW1" s="4">
        <v>43896</v>
      </c>
      <c r="AX1" s="4">
        <v>43897</v>
      </c>
      <c r="AY1" s="4">
        <v>43898</v>
      </c>
      <c r="AZ1" s="4">
        <v>43899</v>
      </c>
      <c r="BA1" s="4">
        <v>43900</v>
      </c>
      <c r="BB1" s="4">
        <v>43901</v>
      </c>
      <c r="BC1" s="4">
        <v>43902</v>
      </c>
      <c r="BD1" s="4">
        <v>43903</v>
      </c>
      <c r="BE1" s="4">
        <v>43904</v>
      </c>
      <c r="BF1" s="4">
        <v>43905</v>
      </c>
      <c r="BG1" s="4">
        <v>43906</v>
      </c>
      <c r="BH1" s="4">
        <v>43907</v>
      </c>
      <c r="BI1" s="4">
        <v>43908</v>
      </c>
      <c r="BJ1" s="4">
        <v>43909</v>
      </c>
      <c r="BK1" s="4">
        <v>43910</v>
      </c>
      <c r="BL1" s="4">
        <v>43911</v>
      </c>
      <c r="BM1" s="4">
        <v>43912</v>
      </c>
      <c r="BN1" s="4">
        <v>43913</v>
      </c>
      <c r="BO1" s="4">
        <v>43914</v>
      </c>
      <c r="BP1" s="4">
        <v>43915</v>
      </c>
      <c r="BQ1" s="4">
        <v>43916</v>
      </c>
      <c r="BR1" s="4">
        <v>43917</v>
      </c>
      <c r="BS1" s="4">
        <v>43918</v>
      </c>
      <c r="BT1" s="4">
        <v>43919</v>
      </c>
      <c r="BU1" s="4">
        <v>43920</v>
      </c>
      <c r="BV1" s="4">
        <v>43921</v>
      </c>
      <c r="BW1" s="4">
        <v>43922</v>
      </c>
      <c r="BX1" s="4">
        <v>43923</v>
      </c>
      <c r="BY1" s="4">
        <v>43924</v>
      </c>
    </row>
    <row r="2" spans="1:77" x14ac:dyDescent="0.25">
      <c r="B2" t="s">
        <v>4</v>
      </c>
      <c r="C2">
        <v>33</v>
      </c>
      <c r="D2">
        <v>65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</v>
      </c>
      <c r="AU2">
        <v>1</v>
      </c>
      <c r="AV2">
        <v>1</v>
      </c>
      <c r="AW2">
        <v>1</v>
      </c>
      <c r="AX2">
        <v>1</v>
      </c>
      <c r="AY2">
        <v>4</v>
      </c>
      <c r="AZ2">
        <v>4</v>
      </c>
      <c r="BA2">
        <v>5</v>
      </c>
      <c r="BB2">
        <v>7</v>
      </c>
      <c r="BC2">
        <v>7</v>
      </c>
      <c r="BD2">
        <v>7</v>
      </c>
      <c r="BE2">
        <v>11</v>
      </c>
      <c r="BF2">
        <v>16</v>
      </c>
      <c r="BG2">
        <v>21</v>
      </c>
      <c r="BH2">
        <v>22</v>
      </c>
      <c r="BI2">
        <v>22</v>
      </c>
      <c r="BJ2">
        <v>22</v>
      </c>
      <c r="BK2">
        <v>24</v>
      </c>
      <c r="BL2">
        <v>24</v>
      </c>
      <c r="BM2">
        <v>40</v>
      </c>
      <c r="BN2">
        <v>40</v>
      </c>
      <c r="BO2">
        <v>74</v>
      </c>
      <c r="BP2">
        <v>84</v>
      </c>
      <c r="BQ2">
        <v>94</v>
      </c>
      <c r="BR2">
        <v>110</v>
      </c>
      <c r="BS2">
        <v>110</v>
      </c>
      <c r="BT2">
        <v>120</v>
      </c>
      <c r="BU2">
        <v>170</v>
      </c>
      <c r="BV2">
        <v>174</v>
      </c>
      <c r="BW2">
        <v>237</v>
      </c>
      <c r="BX2">
        <v>273</v>
      </c>
      <c r="BY2">
        <v>281</v>
      </c>
    </row>
    <row r="3" spans="1:77" x14ac:dyDescent="0.25">
      <c r="B3" t="s">
        <v>5</v>
      </c>
      <c r="C3">
        <v>41.153300000000002</v>
      </c>
      <c r="D3">
        <v>20.168299999999999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2</v>
      </c>
      <c r="BA3">
        <v>10</v>
      </c>
      <c r="BB3">
        <v>12</v>
      </c>
      <c r="BC3">
        <v>23</v>
      </c>
      <c r="BD3">
        <v>33</v>
      </c>
      <c r="BE3">
        <v>38</v>
      </c>
      <c r="BF3">
        <v>42</v>
      </c>
      <c r="BG3">
        <v>51</v>
      </c>
      <c r="BH3">
        <v>55</v>
      </c>
      <c r="BI3">
        <v>59</v>
      </c>
      <c r="BJ3">
        <v>64</v>
      </c>
      <c r="BK3">
        <v>70</v>
      </c>
      <c r="BL3">
        <v>76</v>
      </c>
      <c r="BM3">
        <v>89</v>
      </c>
      <c r="BN3">
        <v>104</v>
      </c>
      <c r="BO3">
        <v>123</v>
      </c>
      <c r="BP3">
        <v>146</v>
      </c>
      <c r="BQ3">
        <v>174</v>
      </c>
      <c r="BR3">
        <v>186</v>
      </c>
      <c r="BS3">
        <v>197</v>
      </c>
      <c r="BT3">
        <v>212</v>
      </c>
      <c r="BU3">
        <v>223</v>
      </c>
      <c r="BV3">
        <v>243</v>
      </c>
      <c r="BW3">
        <v>259</v>
      </c>
      <c r="BX3">
        <v>277</v>
      </c>
      <c r="BY3">
        <v>304</v>
      </c>
    </row>
    <row r="4" spans="1:77" x14ac:dyDescent="0.25">
      <c r="B4" t="s">
        <v>6</v>
      </c>
      <c r="C4">
        <v>28.033899999999999</v>
      </c>
      <c r="D4">
        <v>1.6596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3</v>
      </c>
      <c r="AT4">
        <v>5</v>
      </c>
      <c r="AU4">
        <v>12</v>
      </c>
      <c r="AV4">
        <v>12</v>
      </c>
      <c r="AW4">
        <v>17</v>
      </c>
      <c r="AX4">
        <v>17</v>
      </c>
      <c r="AY4">
        <v>19</v>
      </c>
      <c r="AZ4">
        <v>20</v>
      </c>
      <c r="BA4">
        <v>20</v>
      </c>
      <c r="BB4">
        <v>20</v>
      </c>
      <c r="BC4">
        <v>24</v>
      </c>
      <c r="BD4">
        <v>26</v>
      </c>
      <c r="BE4">
        <v>37</v>
      </c>
      <c r="BF4">
        <v>48</v>
      </c>
      <c r="BG4">
        <v>54</v>
      </c>
      <c r="BH4">
        <v>60</v>
      </c>
      <c r="BI4">
        <v>74</v>
      </c>
      <c r="BJ4">
        <v>87</v>
      </c>
      <c r="BK4">
        <v>90</v>
      </c>
      <c r="BL4">
        <v>139</v>
      </c>
      <c r="BM4">
        <v>201</v>
      </c>
      <c r="BN4">
        <v>230</v>
      </c>
      <c r="BO4">
        <v>264</v>
      </c>
      <c r="BP4">
        <v>302</v>
      </c>
      <c r="BQ4">
        <v>367</v>
      </c>
      <c r="BR4">
        <v>409</v>
      </c>
      <c r="BS4">
        <v>454</v>
      </c>
      <c r="BT4">
        <v>511</v>
      </c>
      <c r="BU4">
        <v>584</v>
      </c>
      <c r="BV4">
        <v>716</v>
      </c>
      <c r="BW4">
        <v>847</v>
      </c>
      <c r="BX4">
        <v>986</v>
      </c>
      <c r="BY4">
        <v>1171</v>
      </c>
    </row>
    <row r="5" spans="1:77" x14ac:dyDescent="0.25">
      <c r="B5" t="s">
        <v>7</v>
      </c>
      <c r="C5">
        <v>42.506300000000003</v>
      </c>
      <c r="D5">
        <v>1.5218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1</v>
      </c>
      <c r="AT5">
        <v>1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1</v>
      </c>
      <c r="BB5">
        <v>1</v>
      </c>
      <c r="BC5">
        <v>1</v>
      </c>
      <c r="BD5">
        <v>1</v>
      </c>
      <c r="BE5">
        <v>1</v>
      </c>
      <c r="BF5">
        <v>1</v>
      </c>
      <c r="BG5">
        <v>2</v>
      </c>
      <c r="BH5">
        <v>39</v>
      </c>
      <c r="BI5">
        <v>39</v>
      </c>
      <c r="BJ5">
        <v>53</v>
      </c>
      <c r="BK5">
        <v>75</v>
      </c>
      <c r="BL5">
        <v>88</v>
      </c>
      <c r="BM5">
        <v>113</v>
      </c>
      <c r="BN5">
        <v>133</v>
      </c>
      <c r="BO5">
        <v>164</v>
      </c>
      <c r="BP5">
        <v>188</v>
      </c>
      <c r="BQ5">
        <v>224</v>
      </c>
      <c r="BR5">
        <v>267</v>
      </c>
      <c r="BS5">
        <v>308</v>
      </c>
      <c r="BT5">
        <v>334</v>
      </c>
      <c r="BU5">
        <v>370</v>
      </c>
      <c r="BV5">
        <v>376</v>
      </c>
      <c r="BW5">
        <v>390</v>
      </c>
      <c r="BX5">
        <v>428</v>
      </c>
      <c r="BY5">
        <v>439</v>
      </c>
    </row>
    <row r="6" spans="1:77" x14ac:dyDescent="0.25">
      <c r="B6" t="s">
        <v>8</v>
      </c>
      <c r="C6">
        <v>-11.2027</v>
      </c>
      <c r="D6">
        <v>17.873899999999999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1</v>
      </c>
      <c r="BL6">
        <v>2</v>
      </c>
      <c r="BM6">
        <v>2</v>
      </c>
      <c r="BN6">
        <v>3</v>
      </c>
      <c r="BO6">
        <v>3</v>
      </c>
      <c r="BP6">
        <v>3</v>
      </c>
      <c r="BQ6">
        <v>4</v>
      </c>
      <c r="BR6">
        <v>4</v>
      </c>
      <c r="BS6">
        <v>5</v>
      </c>
      <c r="BT6">
        <v>7</v>
      </c>
      <c r="BU6">
        <v>7</v>
      </c>
      <c r="BV6">
        <v>7</v>
      </c>
      <c r="BW6">
        <v>8</v>
      </c>
      <c r="BX6">
        <v>8</v>
      </c>
      <c r="BY6">
        <v>8</v>
      </c>
    </row>
    <row r="7" spans="1:77" x14ac:dyDescent="0.25">
      <c r="B7" t="s">
        <v>9</v>
      </c>
      <c r="C7">
        <v>17.0608</v>
      </c>
      <c r="D7">
        <v>-61.796399999999998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1</v>
      </c>
      <c r="BE7">
        <v>1</v>
      </c>
      <c r="BF7">
        <v>1</v>
      </c>
      <c r="BG7">
        <v>1</v>
      </c>
      <c r="BH7">
        <v>1</v>
      </c>
      <c r="BI7">
        <v>1</v>
      </c>
      <c r="BJ7">
        <v>1</v>
      </c>
      <c r="BK7">
        <v>1</v>
      </c>
      <c r="BL7">
        <v>1</v>
      </c>
      <c r="BM7">
        <v>1</v>
      </c>
      <c r="BN7">
        <v>3</v>
      </c>
      <c r="BO7">
        <v>3</v>
      </c>
      <c r="BP7">
        <v>3</v>
      </c>
      <c r="BQ7">
        <v>7</v>
      </c>
      <c r="BR7">
        <v>7</v>
      </c>
      <c r="BS7">
        <v>7</v>
      </c>
      <c r="BT7">
        <v>7</v>
      </c>
      <c r="BU7">
        <v>7</v>
      </c>
      <c r="BV7">
        <v>7</v>
      </c>
      <c r="BW7">
        <v>7</v>
      </c>
      <c r="BX7">
        <v>9</v>
      </c>
      <c r="BY7">
        <v>15</v>
      </c>
    </row>
    <row r="8" spans="1:77" x14ac:dyDescent="0.25">
      <c r="B8" t="s">
        <v>10</v>
      </c>
      <c r="C8">
        <v>-38.4161</v>
      </c>
      <c r="D8">
        <v>-63.616700000000002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1</v>
      </c>
      <c r="AU8">
        <v>1</v>
      </c>
      <c r="AV8">
        <v>1</v>
      </c>
      <c r="AW8">
        <v>2</v>
      </c>
      <c r="AX8">
        <v>8</v>
      </c>
      <c r="AY8">
        <v>12</v>
      </c>
      <c r="AZ8">
        <v>12</v>
      </c>
      <c r="BA8">
        <v>17</v>
      </c>
      <c r="BB8">
        <v>19</v>
      </c>
      <c r="BC8">
        <v>19</v>
      </c>
      <c r="BD8">
        <v>31</v>
      </c>
      <c r="BE8">
        <v>34</v>
      </c>
      <c r="BF8">
        <v>45</v>
      </c>
      <c r="BG8">
        <v>56</v>
      </c>
      <c r="BH8">
        <v>68</v>
      </c>
      <c r="BI8">
        <v>79</v>
      </c>
      <c r="BJ8">
        <v>97</v>
      </c>
      <c r="BK8">
        <v>128</v>
      </c>
      <c r="BL8">
        <v>158</v>
      </c>
      <c r="BM8">
        <v>266</v>
      </c>
      <c r="BN8">
        <v>301</v>
      </c>
      <c r="BO8">
        <v>387</v>
      </c>
      <c r="BP8">
        <v>387</v>
      </c>
      <c r="BQ8">
        <v>502</v>
      </c>
      <c r="BR8">
        <v>589</v>
      </c>
      <c r="BS8">
        <v>690</v>
      </c>
      <c r="BT8">
        <v>745</v>
      </c>
      <c r="BU8">
        <v>820</v>
      </c>
      <c r="BV8">
        <v>1054</v>
      </c>
      <c r="BW8">
        <v>1054</v>
      </c>
      <c r="BX8">
        <v>1133</v>
      </c>
      <c r="BY8">
        <v>1265</v>
      </c>
    </row>
    <row r="9" spans="1:77" x14ac:dyDescent="0.25">
      <c r="B9" t="s">
        <v>11</v>
      </c>
      <c r="C9">
        <v>40.069099999999999</v>
      </c>
      <c r="D9">
        <v>45.038200000000003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1</v>
      </c>
      <c r="AS9">
        <v>1</v>
      </c>
      <c r="AT9">
        <v>1</v>
      </c>
      <c r="AU9">
        <v>1</v>
      </c>
      <c r="AV9">
        <v>1</v>
      </c>
      <c r="AW9">
        <v>1</v>
      </c>
      <c r="AX9">
        <v>1</v>
      </c>
      <c r="AY9">
        <v>1</v>
      </c>
      <c r="AZ9">
        <v>1</v>
      </c>
      <c r="BA9">
        <v>1</v>
      </c>
      <c r="BB9">
        <v>1</v>
      </c>
      <c r="BC9">
        <v>4</v>
      </c>
      <c r="BD9">
        <v>8</v>
      </c>
      <c r="BE9">
        <v>18</v>
      </c>
      <c r="BF9">
        <v>26</v>
      </c>
      <c r="BG9">
        <v>52</v>
      </c>
      <c r="BH9">
        <v>78</v>
      </c>
      <c r="BI9">
        <v>84</v>
      </c>
      <c r="BJ9">
        <v>115</v>
      </c>
      <c r="BK9">
        <v>136</v>
      </c>
      <c r="BL9">
        <v>160</v>
      </c>
      <c r="BM9">
        <v>194</v>
      </c>
      <c r="BN9">
        <v>235</v>
      </c>
      <c r="BO9">
        <v>249</v>
      </c>
      <c r="BP9">
        <v>265</v>
      </c>
      <c r="BQ9">
        <v>290</v>
      </c>
      <c r="BR9">
        <v>329</v>
      </c>
      <c r="BS9">
        <v>407</v>
      </c>
      <c r="BT9">
        <v>424</v>
      </c>
      <c r="BU9">
        <v>482</v>
      </c>
      <c r="BV9">
        <v>532</v>
      </c>
      <c r="BW9">
        <v>571</v>
      </c>
      <c r="BX9">
        <v>663</v>
      </c>
      <c r="BY9">
        <v>736</v>
      </c>
    </row>
    <row r="10" spans="1:77" x14ac:dyDescent="0.25">
      <c r="A10" t="s">
        <v>12</v>
      </c>
      <c r="B10" t="s">
        <v>13</v>
      </c>
      <c r="C10">
        <v>-35.473500000000001</v>
      </c>
      <c r="D10">
        <v>149.01240000000001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1</v>
      </c>
      <c r="BE10">
        <v>1</v>
      </c>
      <c r="BF10">
        <v>1</v>
      </c>
      <c r="BG10">
        <v>2</v>
      </c>
      <c r="BH10">
        <v>2</v>
      </c>
      <c r="BI10">
        <v>3</v>
      </c>
      <c r="BJ10">
        <v>4</v>
      </c>
      <c r="BK10">
        <v>6</v>
      </c>
      <c r="BL10">
        <v>9</v>
      </c>
      <c r="BM10">
        <v>19</v>
      </c>
      <c r="BN10">
        <v>32</v>
      </c>
      <c r="BO10">
        <v>39</v>
      </c>
      <c r="BP10">
        <v>39</v>
      </c>
      <c r="BQ10">
        <v>53</v>
      </c>
      <c r="BR10">
        <v>62</v>
      </c>
      <c r="BS10">
        <v>71</v>
      </c>
      <c r="BT10">
        <v>77</v>
      </c>
      <c r="BU10">
        <v>78</v>
      </c>
      <c r="BV10">
        <v>80</v>
      </c>
      <c r="BW10">
        <v>84</v>
      </c>
      <c r="BX10">
        <v>87</v>
      </c>
      <c r="BY10">
        <v>91</v>
      </c>
    </row>
    <row r="11" spans="1:77" x14ac:dyDescent="0.25">
      <c r="A11" t="s">
        <v>14</v>
      </c>
      <c r="B11" t="s">
        <v>13</v>
      </c>
      <c r="C11">
        <v>-33.8688</v>
      </c>
      <c r="D11">
        <v>151.20930000000001</v>
      </c>
      <c r="E11">
        <v>0</v>
      </c>
      <c r="F11">
        <v>0</v>
      </c>
      <c r="G11">
        <v>0</v>
      </c>
      <c r="H11">
        <v>0</v>
      </c>
      <c r="I11">
        <v>3</v>
      </c>
      <c r="J11">
        <v>4</v>
      </c>
      <c r="K11">
        <v>4</v>
      </c>
      <c r="L11">
        <v>4</v>
      </c>
      <c r="M11">
        <v>4</v>
      </c>
      <c r="N11">
        <v>4</v>
      </c>
      <c r="O11">
        <v>4</v>
      </c>
      <c r="P11">
        <v>4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>
        <v>4</v>
      </c>
      <c r="AE11">
        <v>4</v>
      </c>
      <c r="AF11">
        <v>4</v>
      </c>
      <c r="AG11">
        <v>4</v>
      </c>
      <c r="AH11">
        <v>4</v>
      </c>
      <c r="AI11">
        <v>4</v>
      </c>
      <c r="AJ11">
        <v>4</v>
      </c>
      <c r="AK11">
        <v>4</v>
      </c>
      <c r="AL11">
        <v>4</v>
      </c>
      <c r="AM11">
        <v>4</v>
      </c>
      <c r="AN11">
        <v>4</v>
      </c>
      <c r="AO11">
        <v>4</v>
      </c>
      <c r="AP11">
        <v>4</v>
      </c>
      <c r="AQ11">
        <v>4</v>
      </c>
      <c r="AR11">
        <v>6</v>
      </c>
      <c r="AS11">
        <v>6</v>
      </c>
      <c r="AT11">
        <v>13</v>
      </c>
      <c r="AU11">
        <v>22</v>
      </c>
      <c r="AV11">
        <v>22</v>
      </c>
      <c r="AW11">
        <v>26</v>
      </c>
      <c r="AX11">
        <v>28</v>
      </c>
      <c r="AY11">
        <v>38</v>
      </c>
      <c r="AZ11">
        <v>48</v>
      </c>
      <c r="BA11">
        <v>55</v>
      </c>
      <c r="BB11">
        <v>65</v>
      </c>
      <c r="BC11">
        <v>65</v>
      </c>
      <c r="BD11">
        <v>92</v>
      </c>
      <c r="BE11">
        <v>112</v>
      </c>
      <c r="BF11">
        <v>134</v>
      </c>
      <c r="BG11">
        <v>171</v>
      </c>
      <c r="BH11">
        <v>210</v>
      </c>
      <c r="BI11">
        <v>267</v>
      </c>
      <c r="BJ11">
        <v>307</v>
      </c>
      <c r="BK11">
        <v>353</v>
      </c>
      <c r="BL11">
        <v>436</v>
      </c>
      <c r="BM11">
        <v>669</v>
      </c>
      <c r="BN11">
        <v>669</v>
      </c>
      <c r="BO11">
        <v>818</v>
      </c>
      <c r="BP11">
        <v>1029</v>
      </c>
      <c r="BQ11">
        <v>1219</v>
      </c>
      <c r="BR11">
        <v>1405</v>
      </c>
      <c r="BS11">
        <v>1617</v>
      </c>
      <c r="BT11">
        <v>1791</v>
      </c>
      <c r="BU11">
        <v>2032</v>
      </c>
      <c r="BV11">
        <v>2032</v>
      </c>
      <c r="BW11">
        <v>2182</v>
      </c>
      <c r="BX11">
        <v>2298</v>
      </c>
      <c r="BY11">
        <v>2389</v>
      </c>
    </row>
    <row r="12" spans="1:77" x14ac:dyDescent="0.25">
      <c r="A12" t="s">
        <v>15</v>
      </c>
      <c r="B12" t="s">
        <v>13</v>
      </c>
      <c r="C12">
        <v>-12.4634</v>
      </c>
      <c r="D12">
        <v>130.84559999999999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1</v>
      </c>
      <c r="AV12">
        <v>1</v>
      </c>
      <c r="AW12">
        <v>0</v>
      </c>
      <c r="AX12">
        <v>0</v>
      </c>
      <c r="AY12">
        <v>0</v>
      </c>
      <c r="AZ12">
        <v>0</v>
      </c>
      <c r="BA12">
        <v>1</v>
      </c>
      <c r="BB12">
        <v>1</v>
      </c>
      <c r="BC12">
        <v>1</v>
      </c>
      <c r="BD12">
        <v>1</v>
      </c>
      <c r="BE12">
        <v>1</v>
      </c>
      <c r="BF12">
        <v>1</v>
      </c>
      <c r="BG12">
        <v>1</v>
      </c>
      <c r="BH12">
        <v>1</v>
      </c>
      <c r="BI12">
        <v>1</v>
      </c>
      <c r="BJ12">
        <v>1</v>
      </c>
      <c r="BK12">
        <v>3</v>
      </c>
      <c r="BL12">
        <v>3</v>
      </c>
      <c r="BM12">
        <v>5</v>
      </c>
      <c r="BN12">
        <v>5</v>
      </c>
      <c r="BO12">
        <v>6</v>
      </c>
      <c r="BP12">
        <v>6</v>
      </c>
      <c r="BQ12">
        <v>12</v>
      </c>
      <c r="BR12">
        <v>12</v>
      </c>
      <c r="BS12">
        <v>15</v>
      </c>
      <c r="BT12">
        <v>15</v>
      </c>
      <c r="BU12">
        <v>15</v>
      </c>
      <c r="BV12">
        <v>17</v>
      </c>
      <c r="BW12">
        <v>19</v>
      </c>
      <c r="BX12">
        <v>21</v>
      </c>
      <c r="BY12">
        <v>22</v>
      </c>
    </row>
    <row r="13" spans="1:77" x14ac:dyDescent="0.25">
      <c r="A13" t="s">
        <v>16</v>
      </c>
      <c r="B13" t="s">
        <v>13</v>
      </c>
      <c r="C13">
        <v>-28.0167</v>
      </c>
      <c r="D13">
        <v>153.4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1</v>
      </c>
      <c r="M13">
        <v>3</v>
      </c>
      <c r="N13">
        <v>2</v>
      </c>
      <c r="O13">
        <v>3</v>
      </c>
      <c r="P13">
        <v>2</v>
      </c>
      <c r="Q13">
        <v>2</v>
      </c>
      <c r="R13">
        <v>3</v>
      </c>
      <c r="S13">
        <v>3</v>
      </c>
      <c r="T13">
        <v>4</v>
      </c>
      <c r="U13">
        <v>5</v>
      </c>
      <c r="V13">
        <v>5</v>
      </c>
      <c r="W13">
        <v>5</v>
      </c>
      <c r="X13">
        <v>5</v>
      </c>
      <c r="Y13">
        <v>5</v>
      </c>
      <c r="Z13">
        <v>5</v>
      </c>
      <c r="AA13">
        <v>5</v>
      </c>
      <c r="AB13">
        <v>5</v>
      </c>
      <c r="AC13">
        <v>5</v>
      </c>
      <c r="AD13">
        <v>5</v>
      </c>
      <c r="AE13">
        <v>5</v>
      </c>
      <c r="AF13">
        <v>5</v>
      </c>
      <c r="AG13">
        <v>5</v>
      </c>
      <c r="AH13">
        <v>5</v>
      </c>
      <c r="AI13">
        <v>5</v>
      </c>
      <c r="AJ13">
        <v>5</v>
      </c>
      <c r="AK13">
        <v>5</v>
      </c>
      <c r="AL13">
        <v>5</v>
      </c>
      <c r="AM13">
        <v>5</v>
      </c>
      <c r="AN13">
        <v>5</v>
      </c>
      <c r="AO13">
        <v>5</v>
      </c>
      <c r="AP13">
        <v>5</v>
      </c>
      <c r="AQ13">
        <v>9</v>
      </c>
      <c r="AR13">
        <v>9</v>
      </c>
      <c r="AS13">
        <v>9</v>
      </c>
      <c r="AT13">
        <v>11</v>
      </c>
      <c r="AU13">
        <v>11</v>
      </c>
      <c r="AV13">
        <v>13</v>
      </c>
      <c r="AW13">
        <v>13</v>
      </c>
      <c r="AX13">
        <v>13</v>
      </c>
      <c r="AY13">
        <v>15</v>
      </c>
      <c r="AZ13">
        <v>15</v>
      </c>
      <c r="BA13">
        <v>18</v>
      </c>
      <c r="BB13">
        <v>20</v>
      </c>
      <c r="BC13">
        <v>20</v>
      </c>
      <c r="BD13">
        <v>35</v>
      </c>
      <c r="BE13">
        <v>46</v>
      </c>
      <c r="BF13">
        <v>61</v>
      </c>
      <c r="BG13">
        <v>68</v>
      </c>
      <c r="BH13">
        <v>78</v>
      </c>
      <c r="BI13">
        <v>94</v>
      </c>
      <c r="BJ13">
        <v>144</v>
      </c>
      <c r="BK13">
        <v>184</v>
      </c>
      <c r="BL13">
        <v>221</v>
      </c>
      <c r="BM13">
        <v>259</v>
      </c>
      <c r="BN13">
        <v>319</v>
      </c>
      <c r="BO13">
        <v>397</v>
      </c>
      <c r="BP13">
        <v>443</v>
      </c>
      <c r="BQ13">
        <v>493</v>
      </c>
      <c r="BR13">
        <v>555</v>
      </c>
      <c r="BS13">
        <v>625</v>
      </c>
      <c r="BT13">
        <v>656</v>
      </c>
      <c r="BU13">
        <v>689</v>
      </c>
      <c r="BV13">
        <v>743</v>
      </c>
      <c r="BW13">
        <v>781</v>
      </c>
      <c r="BX13">
        <v>835</v>
      </c>
      <c r="BY13">
        <v>873</v>
      </c>
    </row>
    <row r="14" spans="1:77" x14ac:dyDescent="0.25">
      <c r="A14" t="s">
        <v>17</v>
      </c>
      <c r="B14" t="s">
        <v>13</v>
      </c>
      <c r="C14">
        <v>-34.9285</v>
      </c>
      <c r="D14">
        <v>138.60069999999999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1</v>
      </c>
      <c r="P14">
        <v>2</v>
      </c>
      <c r="Q14">
        <v>2</v>
      </c>
      <c r="R14">
        <v>2</v>
      </c>
      <c r="S14">
        <v>2</v>
      </c>
      <c r="T14">
        <v>2</v>
      </c>
      <c r="U14">
        <v>2</v>
      </c>
      <c r="V14">
        <v>2</v>
      </c>
      <c r="W14">
        <v>2</v>
      </c>
      <c r="X14">
        <v>2</v>
      </c>
      <c r="Y14">
        <v>2</v>
      </c>
      <c r="Z14">
        <v>2</v>
      </c>
      <c r="AA14">
        <v>2</v>
      </c>
      <c r="AB14">
        <v>2</v>
      </c>
      <c r="AC14">
        <v>2</v>
      </c>
      <c r="AD14">
        <v>2</v>
      </c>
      <c r="AE14">
        <v>2</v>
      </c>
      <c r="AF14">
        <v>2</v>
      </c>
      <c r="AG14">
        <v>2</v>
      </c>
      <c r="AH14">
        <v>2</v>
      </c>
      <c r="AI14">
        <v>2</v>
      </c>
      <c r="AJ14">
        <v>2</v>
      </c>
      <c r="AK14">
        <v>2</v>
      </c>
      <c r="AL14">
        <v>2</v>
      </c>
      <c r="AM14">
        <v>2</v>
      </c>
      <c r="AN14">
        <v>2</v>
      </c>
      <c r="AO14">
        <v>2</v>
      </c>
      <c r="AP14">
        <v>2</v>
      </c>
      <c r="AQ14">
        <v>3</v>
      </c>
      <c r="AR14">
        <v>3</v>
      </c>
      <c r="AS14">
        <v>3</v>
      </c>
      <c r="AT14">
        <v>3</v>
      </c>
      <c r="AU14">
        <v>5</v>
      </c>
      <c r="AV14">
        <v>5</v>
      </c>
      <c r="AW14">
        <v>7</v>
      </c>
      <c r="AX14">
        <v>7</v>
      </c>
      <c r="AY14">
        <v>7</v>
      </c>
      <c r="AZ14">
        <v>7</v>
      </c>
      <c r="BA14">
        <v>7</v>
      </c>
      <c r="BB14">
        <v>9</v>
      </c>
      <c r="BC14">
        <v>9</v>
      </c>
      <c r="BD14">
        <v>16</v>
      </c>
      <c r="BE14">
        <v>19</v>
      </c>
      <c r="BF14">
        <v>20</v>
      </c>
      <c r="BG14">
        <v>29</v>
      </c>
      <c r="BH14">
        <v>29</v>
      </c>
      <c r="BI14">
        <v>37</v>
      </c>
      <c r="BJ14">
        <v>42</v>
      </c>
      <c r="BK14">
        <v>50</v>
      </c>
      <c r="BL14">
        <v>67</v>
      </c>
      <c r="BM14">
        <v>100</v>
      </c>
      <c r="BN14">
        <v>134</v>
      </c>
      <c r="BO14">
        <v>170</v>
      </c>
      <c r="BP14">
        <v>170</v>
      </c>
      <c r="BQ14">
        <v>235</v>
      </c>
      <c r="BR14">
        <v>257</v>
      </c>
      <c r="BS14">
        <v>287</v>
      </c>
      <c r="BT14">
        <v>299</v>
      </c>
      <c r="BU14">
        <v>305</v>
      </c>
      <c r="BV14">
        <v>337</v>
      </c>
      <c r="BW14">
        <v>367</v>
      </c>
      <c r="BX14">
        <v>367</v>
      </c>
      <c r="BY14">
        <v>396</v>
      </c>
    </row>
    <row r="15" spans="1:77" x14ac:dyDescent="0.25">
      <c r="A15" t="s">
        <v>18</v>
      </c>
      <c r="B15" t="s">
        <v>13</v>
      </c>
      <c r="C15">
        <v>-41.454500000000003</v>
      </c>
      <c r="D15">
        <v>145.97069999999999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1</v>
      </c>
      <c r="AT15">
        <v>1</v>
      </c>
      <c r="AU15">
        <v>1</v>
      </c>
      <c r="AV15">
        <v>1</v>
      </c>
      <c r="AW15">
        <v>1</v>
      </c>
      <c r="AX15">
        <v>1</v>
      </c>
      <c r="AY15">
        <v>2</v>
      </c>
      <c r="AZ15">
        <v>2</v>
      </c>
      <c r="BA15">
        <v>2</v>
      </c>
      <c r="BB15">
        <v>3</v>
      </c>
      <c r="BC15">
        <v>3</v>
      </c>
      <c r="BD15">
        <v>5</v>
      </c>
      <c r="BE15">
        <v>5</v>
      </c>
      <c r="BF15">
        <v>6</v>
      </c>
      <c r="BG15">
        <v>7</v>
      </c>
      <c r="BH15">
        <v>7</v>
      </c>
      <c r="BI15">
        <v>10</v>
      </c>
      <c r="BJ15">
        <v>10</v>
      </c>
      <c r="BK15">
        <v>10</v>
      </c>
      <c r="BL15">
        <v>16</v>
      </c>
      <c r="BM15">
        <v>22</v>
      </c>
      <c r="BN15">
        <v>28</v>
      </c>
      <c r="BO15">
        <v>28</v>
      </c>
      <c r="BP15">
        <v>36</v>
      </c>
      <c r="BQ15">
        <v>47</v>
      </c>
      <c r="BR15">
        <v>47</v>
      </c>
      <c r="BS15">
        <v>62</v>
      </c>
      <c r="BT15">
        <v>66</v>
      </c>
      <c r="BU15">
        <v>66</v>
      </c>
      <c r="BV15">
        <v>69</v>
      </c>
      <c r="BW15">
        <v>69</v>
      </c>
      <c r="BX15">
        <v>72</v>
      </c>
      <c r="BY15">
        <v>74</v>
      </c>
    </row>
    <row r="16" spans="1:77" x14ac:dyDescent="0.25">
      <c r="A16" t="s">
        <v>19</v>
      </c>
      <c r="B16" t="s">
        <v>13</v>
      </c>
      <c r="C16">
        <v>-37.813600000000001</v>
      </c>
      <c r="D16">
        <v>144.9631</v>
      </c>
      <c r="E16">
        <v>0</v>
      </c>
      <c r="F16">
        <v>0</v>
      </c>
      <c r="G16">
        <v>0</v>
      </c>
      <c r="H16">
        <v>0</v>
      </c>
      <c r="I16">
        <v>1</v>
      </c>
      <c r="J16">
        <v>1</v>
      </c>
      <c r="K16">
        <v>1</v>
      </c>
      <c r="L16">
        <v>1</v>
      </c>
      <c r="M16">
        <v>2</v>
      </c>
      <c r="N16">
        <v>3</v>
      </c>
      <c r="O16">
        <v>4</v>
      </c>
      <c r="P16">
        <v>4</v>
      </c>
      <c r="Q16">
        <v>4</v>
      </c>
      <c r="R16">
        <v>4</v>
      </c>
      <c r="S16">
        <v>4</v>
      </c>
      <c r="T16">
        <v>4</v>
      </c>
      <c r="U16">
        <v>4</v>
      </c>
      <c r="V16">
        <v>4</v>
      </c>
      <c r="W16">
        <v>4</v>
      </c>
      <c r="X16">
        <v>4</v>
      </c>
      <c r="Y16">
        <v>4</v>
      </c>
      <c r="Z16">
        <v>4</v>
      </c>
      <c r="AA16">
        <v>4</v>
      </c>
      <c r="AB16">
        <v>4</v>
      </c>
      <c r="AC16">
        <v>4</v>
      </c>
      <c r="AD16">
        <v>4</v>
      </c>
      <c r="AE16">
        <v>4</v>
      </c>
      <c r="AF16">
        <v>4</v>
      </c>
      <c r="AG16">
        <v>4</v>
      </c>
      <c r="AH16">
        <v>4</v>
      </c>
      <c r="AI16">
        <v>4</v>
      </c>
      <c r="AJ16">
        <v>4</v>
      </c>
      <c r="AK16">
        <v>4</v>
      </c>
      <c r="AL16">
        <v>4</v>
      </c>
      <c r="AM16">
        <v>4</v>
      </c>
      <c r="AN16">
        <v>4</v>
      </c>
      <c r="AO16">
        <v>4</v>
      </c>
      <c r="AP16">
        <v>4</v>
      </c>
      <c r="AQ16">
        <v>7</v>
      </c>
      <c r="AR16">
        <v>7</v>
      </c>
      <c r="AS16">
        <v>9</v>
      </c>
      <c r="AT16">
        <v>9</v>
      </c>
      <c r="AU16">
        <v>10</v>
      </c>
      <c r="AV16">
        <v>10</v>
      </c>
      <c r="AW16">
        <v>10</v>
      </c>
      <c r="AX16">
        <v>11</v>
      </c>
      <c r="AY16">
        <v>11</v>
      </c>
      <c r="AZ16">
        <v>15</v>
      </c>
      <c r="BA16">
        <v>18</v>
      </c>
      <c r="BB16">
        <v>21</v>
      </c>
      <c r="BC16">
        <v>21</v>
      </c>
      <c r="BD16">
        <v>36</v>
      </c>
      <c r="BE16">
        <v>49</v>
      </c>
      <c r="BF16">
        <v>57</v>
      </c>
      <c r="BG16">
        <v>71</v>
      </c>
      <c r="BH16">
        <v>94</v>
      </c>
      <c r="BI16">
        <v>121</v>
      </c>
      <c r="BJ16">
        <v>121</v>
      </c>
      <c r="BK16">
        <v>121</v>
      </c>
      <c r="BL16">
        <v>229</v>
      </c>
      <c r="BM16">
        <v>355</v>
      </c>
      <c r="BN16">
        <v>355</v>
      </c>
      <c r="BO16">
        <v>411</v>
      </c>
      <c r="BP16">
        <v>466</v>
      </c>
      <c r="BQ16">
        <v>520</v>
      </c>
      <c r="BR16">
        <v>574</v>
      </c>
      <c r="BS16">
        <v>685</v>
      </c>
      <c r="BT16">
        <v>769</v>
      </c>
      <c r="BU16">
        <v>821</v>
      </c>
      <c r="BV16">
        <v>917</v>
      </c>
      <c r="BW16">
        <v>968</v>
      </c>
      <c r="BX16">
        <v>1036</v>
      </c>
      <c r="BY16">
        <v>1085</v>
      </c>
    </row>
    <row r="17" spans="1:77" x14ac:dyDescent="0.25">
      <c r="A17" t="s">
        <v>20</v>
      </c>
      <c r="B17" t="s">
        <v>13</v>
      </c>
      <c r="C17">
        <v>-31.950500000000002</v>
      </c>
      <c r="D17">
        <v>115.8605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2</v>
      </c>
      <c r="AR17">
        <v>2</v>
      </c>
      <c r="AS17">
        <v>2</v>
      </c>
      <c r="AT17">
        <v>2</v>
      </c>
      <c r="AU17">
        <v>2</v>
      </c>
      <c r="AV17">
        <v>3</v>
      </c>
      <c r="AW17">
        <v>3</v>
      </c>
      <c r="AX17">
        <v>3</v>
      </c>
      <c r="AY17">
        <v>3</v>
      </c>
      <c r="AZ17">
        <v>4</v>
      </c>
      <c r="BA17">
        <v>6</v>
      </c>
      <c r="BB17">
        <v>9</v>
      </c>
      <c r="BC17">
        <v>9</v>
      </c>
      <c r="BD17">
        <v>14</v>
      </c>
      <c r="BE17">
        <v>17</v>
      </c>
      <c r="BF17">
        <v>17</v>
      </c>
      <c r="BG17">
        <v>28</v>
      </c>
      <c r="BH17">
        <v>31</v>
      </c>
      <c r="BI17">
        <v>35</v>
      </c>
      <c r="BJ17">
        <v>52</v>
      </c>
      <c r="BK17">
        <v>64</v>
      </c>
      <c r="BL17">
        <v>90</v>
      </c>
      <c r="BM17">
        <v>120</v>
      </c>
      <c r="BN17">
        <v>140</v>
      </c>
      <c r="BO17">
        <v>175</v>
      </c>
      <c r="BP17">
        <v>175</v>
      </c>
      <c r="BQ17">
        <v>231</v>
      </c>
      <c r="BR17">
        <v>231</v>
      </c>
      <c r="BS17">
        <v>278</v>
      </c>
      <c r="BT17">
        <v>311</v>
      </c>
      <c r="BU17">
        <v>355</v>
      </c>
      <c r="BV17">
        <v>364</v>
      </c>
      <c r="BW17">
        <v>392</v>
      </c>
      <c r="BX17">
        <v>400</v>
      </c>
      <c r="BY17">
        <v>400</v>
      </c>
    </row>
    <row r="18" spans="1:77" x14ac:dyDescent="0.25">
      <c r="B18" t="s">
        <v>21</v>
      </c>
      <c r="C18">
        <v>47.516199999999998</v>
      </c>
      <c r="D18">
        <v>14.5501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2</v>
      </c>
      <c r="AN18">
        <v>2</v>
      </c>
      <c r="AO18">
        <v>3</v>
      </c>
      <c r="AP18">
        <v>3</v>
      </c>
      <c r="AQ18">
        <v>9</v>
      </c>
      <c r="AR18">
        <v>14</v>
      </c>
      <c r="AS18">
        <v>18</v>
      </c>
      <c r="AT18">
        <v>21</v>
      </c>
      <c r="AU18">
        <v>29</v>
      </c>
      <c r="AV18">
        <v>41</v>
      </c>
      <c r="AW18">
        <v>55</v>
      </c>
      <c r="AX18">
        <v>79</v>
      </c>
      <c r="AY18">
        <v>104</v>
      </c>
      <c r="AZ18">
        <v>131</v>
      </c>
      <c r="BA18">
        <v>182</v>
      </c>
      <c r="BB18">
        <v>246</v>
      </c>
      <c r="BC18">
        <v>302</v>
      </c>
      <c r="BD18">
        <v>504</v>
      </c>
      <c r="BE18">
        <v>655</v>
      </c>
      <c r="BF18">
        <v>860</v>
      </c>
      <c r="BG18">
        <v>1018</v>
      </c>
      <c r="BH18">
        <v>1332</v>
      </c>
      <c r="BI18">
        <v>1646</v>
      </c>
      <c r="BJ18">
        <v>2013</v>
      </c>
      <c r="BK18">
        <v>2388</v>
      </c>
      <c r="BL18">
        <v>2814</v>
      </c>
      <c r="BM18">
        <v>3582</v>
      </c>
      <c r="BN18">
        <v>4474</v>
      </c>
      <c r="BO18">
        <v>5283</v>
      </c>
      <c r="BP18">
        <v>5588</v>
      </c>
      <c r="BQ18">
        <v>6909</v>
      </c>
      <c r="BR18">
        <v>7657</v>
      </c>
      <c r="BS18">
        <v>8271</v>
      </c>
      <c r="BT18">
        <v>8788</v>
      </c>
      <c r="BU18">
        <v>9618</v>
      </c>
      <c r="BV18">
        <v>10180</v>
      </c>
      <c r="BW18">
        <v>10711</v>
      </c>
      <c r="BX18">
        <v>11129</v>
      </c>
      <c r="BY18">
        <v>11524</v>
      </c>
    </row>
    <row r="19" spans="1:77" x14ac:dyDescent="0.25">
      <c r="B19" t="s">
        <v>22</v>
      </c>
      <c r="C19">
        <v>40.143099999999997</v>
      </c>
      <c r="D19">
        <v>47.576900000000002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3</v>
      </c>
      <c r="AS19">
        <v>3</v>
      </c>
      <c r="AT19">
        <v>3</v>
      </c>
      <c r="AU19">
        <v>3</v>
      </c>
      <c r="AV19">
        <v>6</v>
      </c>
      <c r="AW19">
        <v>6</v>
      </c>
      <c r="AX19">
        <v>9</v>
      </c>
      <c r="AY19">
        <v>9</v>
      </c>
      <c r="AZ19">
        <v>9</v>
      </c>
      <c r="BA19">
        <v>11</v>
      </c>
      <c r="BB19">
        <v>11</v>
      </c>
      <c r="BC19">
        <v>11</v>
      </c>
      <c r="BD19">
        <v>15</v>
      </c>
      <c r="BE19">
        <v>15</v>
      </c>
      <c r="BF19">
        <v>23</v>
      </c>
      <c r="BG19">
        <v>28</v>
      </c>
      <c r="BH19">
        <v>28</v>
      </c>
      <c r="BI19">
        <v>28</v>
      </c>
      <c r="BJ19">
        <v>44</v>
      </c>
      <c r="BK19">
        <v>44</v>
      </c>
      <c r="BL19">
        <v>53</v>
      </c>
      <c r="BM19">
        <v>65</v>
      </c>
      <c r="BN19">
        <v>72</v>
      </c>
      <c r="BO19">
        <v>87</v>
      </c>
      <c r="BP19">
        <v>93</v>
      </c>
      <c r="BQ19">
        <v>122</v>
      </c>
      <c r="BR19">
        <v>165</v>
      </c>
      <c r="BS19">
        <v>182</v>
      </c>
      <c r="BT19">
        <v>209</v>
      </c>
      <c r="BU19">
        <v>273</v>
      </c>
      <c r="BV19">
        <v>298</v>
      </c>
      <c r="BW19">
        <v>359</v>
      </c>
      <c r="BX19">
        <v>400</v>
      </c>
      <c r="BY19">
        <v>443</v>
      </c>
    </row>
    <row r="20" spans="1:77" x14ac:dyDescent="0.25">
      <c r="B20" t="s">
        <v>23</v>
      </c>
      <c r="C20">
        <v>25.034300000000002</v>
      </c>
      <c r="D20">
        <v>-77.396299999999997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1</v>
      </c>
      <c r="BH20">
        <v>1</v>
      </c>
      <c r="BI20">
        <v>1</v>
      </c>
      <c r="BJ20">
        <v>3</v>
      </c>
      <c r="BK20">
        <v>3</v>
      </c>
      <c r="BL20">
        <v>4</v>
      </c>
      <c r="BM20">
        <v>4</v>
      </c>
      <c r="BN20">
        <v>4</v>
      </c>
      <c r="BO20">
        <v>5</v>
      </c>
      <c r="BP20">
        <v>5</v>
      </c>
      <c r="BQ20">
        <v>9</v>
      </c>
      <c r="BR20">
        <v>10</v>
      </c>
      <c r="BS20">
        <v>10</v>
      </c>
      <c r="BT20">
        <v>11</v>
      </c>
      <c r="BU20">
        <v>14</v>
      </c>
      <c r="BV20">
        <v>14</v>
      </c>
      <c r="BW20">
        <v>21</v>
      </c>
      <c r="BX20">
        <v>24</v>
      </c>
      <c r="BY20">
        <v>24</v>
      </c>
    </row>
    <row r="21" spans="1:77" x14ac:dyDescent="0.25">
      <c r="B21" t="s">
        <v>24</v>
      </c>
      <c r="C21">
        <v>26.0275</v>
      </c>
      <c r="D21">
        <v>50.55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1</v>
      </c>
      <c r="AM21">
        <v>23</v>
      </c>
      <c r="AN21">
        <v>33</v>
      </c>
      <c r="AO21">
        <v>33</v>
      </c>
      <c r="AP21">
        <v>36</v>
      </c>
      <c r="AQ21">
        <v>41</v>
      </c>
      <c r="AR21">
        <v>47</v>
      </c>
      <c r="AS21">
        <v>49</v>
      </c>
      <c r="AT21">
        <v>49</v>
      </c>
      <c r="AU21">
        <v>52</v>
      </c>
      <c r="AV21">
        <v>55</v>
      </c>
      <c r="AW21">
        <v>60</v>
      </c>
      <c r="AX21">
        <v>85</v>
      </c>
      <c r="AY21">
        <v>85</v>
      </c>
      <c r="AZ21">
        <v>95</v>
      </c>
      <c r="BA21">
        <v>110</v>
      </c>
      <c r="BB21">
        <v>195</v>
      </c>
      <c r="BC21">
        <v>195</v>
      </c>
      <c r="BD21">
        <v>195</v>
      </c>
      <c r="BE21">
        <v>210</v>
      </c>
      <c r="BF21">
        <v>214</v>
      </c>
      <c r="BG21">
        <v>214</v>
      </c>
      <c r="BH21">
        <v>228</v>
      </c>
      <c r="BI21">
        <v>256</v>
      </c>
      <c r="BJ21">
        <v>278</v>
      </c>
      <c r="BK21">
        <v>285</v>
      </c>
      <c r="BL21">
        <v>305</v>
      </c>
      <c r="BM21">
        <v>334</v>
      </c>
      <c r="BN21">
        <v>377</v>
      </c>
      <c r="BO21">
        <v>392</v>
      </c>
      <c r="BP21">
        <v>419</v>
      </c>
      <c r="BQ21">
        <v>458</v>
      </c>
      <c r="BR21">
        <v>466</v>
      </c>
      <c r="BS21">
        <v>476</v>
      </c>
      <c r="BT21">
        <v>499</v>
      </c>
      <c r="BU21">
        <v>515</v>
      </c>
      <c r="BV21">
        <v>567</v>
      </c>
      <c r="BW21">
        <v>569</v>
      </c>
      <c r="BX21">
        <v>643</v>
      </c>
      <c r="BY21">
        <v>672</v>
      </c>
    </row>
    <row r="22" spans="1:77" x14ac:dyDescent="0.25">
      <c r="B22" t="s">
        <v>25</v>
      </c>
      <c r="C22">
        <v>23.684999999999999</v>
      </c>
      <c r="D22">
        <v>90.356300000000005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3</v>
      </c>
      <c r="AZ22">
        <v>3</v>
      </c>
      <c r="BA22">
        <v>3</v>
      </c>
      <c r="BB22">
        <v>3</v>
      </c>
      <c r="BC22">
        <v>3</v>
      </c>
      <c r="BD22">
        <v>3</v>
      </c>
      <c r="BE22">
        <v>3</v>
      </c>
      <c r="BF22">
        <v>5</v>
      </c>
      <c r="BG22">
        <v>8</v>
      </c>
      <c r="BH22">
        <v>10</v>
      </c>
      <c r="BI22">
        <v>14</v>
      </c>
      <c r="BJ22">
        <v>17</v>
      </c>
      <c r="BK22">
        <v>20</v>
      </c>
      <c r="BL22">
        <v>25</v>
      </c>
      <c r="BM22">
        <v>27</v>
      </c>
      <c r="BN22">
        <v>33</v>
      </c>
      <c r="BO22">
        <v>39</v>
      </c>
      <c r="BP22">
        <v>39</v>
      </c>
      <c r="BQ22">
        <v>44</v>
      </c>
      <c r="BR22">
        <v>48</v>
      </c>
      <c r="BS22">
        <v>48</v>
      </c>
      <c r="BT22">
        <v>48</v>
      </c>
      <c r="BU22">
        <v>49</v>
      </c>
      <c r="BV22">
        <v>51</v>
      </c>
      <c r="BW22">
        <v>54</v>
      </c>
      <c r="BX22">
        <v>56</v>
      </c>
      <c r="BY22">
        <v>61</v>
      </c>
    </row>
    <row r="23" spans="1:77" x14ac:dyDescent="0.25">
      <c r="B23" t="s">
        <v>26</v>
      </c>
      <c r="C23">
        <v>13.193899999999999</v>
      </c>
      <c r="D23">
        <v>-59.543199999999999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2</v>
      </c>
      <c r="BI23">
        <v>2</v>
      </c>
      <c r="BJ23">
        <v>5</v>
      </c>
      <c r="BK23">
        <v>5</v>
      </c>
      <c r="BL23">
        <v>6</v>
      </c>
      <c r="BM23">
        <v>14</v>
      </c>
      <c r="BN23">
        <v>17</v>
      </c>
      <c r="BO23">
        <v>18</v>
      </c>
      <c r="BP23">
        <v>18</v>
      </c>
      <c r="BQ23">
        <v>18</v>
      </c>
      <c r="BR23">
        <v>24</v>
      </c>
      <c r="BS23">
        <v>26</v>
      </c>
      <c r="BT23">
        <v>33</v>
      </c>
      <c r="BU23">
        <v>33</v>
      </c>
      <c r="BV23">
        <v>34</v>
      </c>
      <c r="BW23">
        <v>34</v>
      </c>
      <c r="BX23">
        <v>46</v>
      </c>
      <c r="BY23">
        <v>51</v>
      </c>
    </row>
    <row r="24" spans="1:77" x14ac:dyDescent="0.25">
      <c r="B24" t="s">
        <v>27</v>
      </c>
      <c r="C24">
        <v>53.709800000000001</v>
      </c>
      <c r="D24">
        <v>27.953399999999998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1</v>
      </c>
      <c r="AQ24">
        <v>1</v>
      </c>
      <c r="AR24">
        <v>1</v>
      </c>
      <c r="AS24">
        <v>1</v>
      </c>
      <c r="AT24">
        <v>1</v>
      </c>
      <c r="AU24">
        <v>6</v>
      </c>
      <c r="AV24">
        <v>6</v>
      </c>
      <c r="AW24">
        <v>6</v>
      </c>
      <c r="AX24">
        <v>6</v>
      </c>
      <c r="AY24">
        <v>6</v>
      </c>
      <c r="AZ24">
        <v>6</v>
      </c>
      <c r="BA24">
        <v>9</v>
      </c>
      <c r="BB24">
        <v>9</v>
      </c>
      <c r="BC24">
        <v>12</v>
      </c>
      <c r="BD24">
        <v>27</v>
      </c>
      <c r="BE24">
        <v>27</v>
      </c>
      <c r="BF24">
        <v>27</v>
      </c>
      <c r="BG24">
        <v>36</v>
      </c>
      <c r="BH24">
        <v>36</v>
      </c>
      <c r="BI24">
        <v>51</v>
      </c>
      <c r="BJ24">
        <v>51</v>
      </c>
      <c r="BK24">
        <v>69</v>
      </c>
      <c r="BL24">
        <v>76</v>
      </c>
      <c r="BM24">
        <v>76</v>
      </c>
      <c r="BN24">
        <v>81</v>
      </c>
      <c r="BO24">
        <v>81</v>
      </c>
      <c r="BP24">
        <v>86</v>
      </c>
      <c r="BQ24">
        <v>86</v>
      </c>
      <c r="BR24">
        <v>94</v>
      </c>
      <c r="BS24">
        <v>94</v>
      </c>
      <c r="BT24">
        <v>94</v>
      </c>
      <c r="BU24">
        <v>152</v>
      </c>
      <c r="BV24">
        <v>152</v>
      </c>
      <c r="BW24">
        <v>163</v>
      </c>
      <c r="BX24">
        <v>304</v>
      </c>
      <c r="BY24">
        <v>351</v>
      </c>
    </row>
    <row r="25" spans="1:77" x14ac:dyDescent="0.25">
      <c r="B25" t="s">
        <v>28</v>
      </c>
      <c r="C25">
        <v>50.833300000000001</v>
      </c>
      <c r="D25">
        <v>4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2</v>
      </c>
      <c r="AS25">
        <v>8</v>
      </c>
      <c r="AT25">
        <v>13</v>
      </c>
      <c r="AU25">
        <v>23</v>
      </c>
      <c r="AV25">
        <v>50</v>
      </c>
      <c r="AW25">
        <v>109</v>
      </c>
      <c r="AX25">
        <v>169</v>
      </c>
      <c r="AY25">
        <v>200</v>
      </c>
      <c r="AZ25">
        <v>239</v>
      </c>
      <c r="BA25">
        <v>267</v>
      </c>
      <c r="BB25">
        <v>314</v>
      </c>
      <c r="BC25">
        <v>314</v>
      </c>
      <c r="BD25">
        <v>559</v>
      </c>
      <c r="BE25">
        <v>689</v>
      </c>
      <c r="BF25">
        <v>886</v>
      </c>
      <c r="BG25">
        <v>1058</v>
      </c>
      <c r="BH25">
        <v>1243</v>
      </c>
      <c r="BI25">
        <v>1486</v>
      </c>
      <c r="BJ25">
        <v>1795</v>
      </c>
      <c r="BK25">
        <v>2257</v>
      </c>
      <c r="BL25">
        <v>2815</v>
      </c>
      <c r="BM25">
        <v>3401</v>
      </c>
      <c r="BN25">
        <v>3743</v>
      </c>
      <c r="BO25">
        <v>4269</v>
      </c>
      <c r="BP25">
        <v>4937</v>
      </c>
      <c r="BQ25">
        <v>6235</v>
      </c>
      <c r="BR25">
        <v>7284</v>
      </c>
      <c r="BS25">
        <v>9134</v>
      </c>
      <c r="BT25">
        <v>10836</v>
      </c>
      <c r="BU25">
        <v>11899</v>
      </c>
      <c r="BV25">
        <v>12775</v>
      </c>
      <c r="BW25">
        <v>13964</v>
      </c>
      <c r="BX25">
        <v>15348</v>
      </c>
      <c r="BY25">
        <v>16770</v>
      </c>
    </row>
    <row r="26" spans="1:77" x14ac:dyDescent="0.25">
      <c r="B26" t="s">
        <v>29</v>
      </c>
      <c r="C26">
        <v>9.3077000000000005</v>
      </c>
      <c r="D26">
        <v>2.3157999999999999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1</v>
      </c>
      <c r="BH26">
        <v>1</v>
      </c>
      <c r="BI26">
        <v>2</v>
      </c>
      <c r="BJ26">
        <v>2</v>
      </c>
      <c r="BK26">
        <v>2</v>
      </c>
      <c r="BL26">
        <v>2</v>
      </c>
      <c r="BM26">
        <v>2</v>
      </c>
      <c r="BN26">
        <v>5</v>
      </c>
      <c r="BO26">
        <v>6</v>
      </c>
      <c r="BP26">
        <v>6</v>
      </c>
      <c r="BQ26">
        <v>6</v>
      </c>
      <c r="BR26">
        <v>6</v>
      </c>
      <c r="BS26">
        <v>6</v>
      </c>
      <c r="BT26">
        <v>6</v>
      </c>
      <c r="BU26">
        <v>6</v>
      </c>
      <c r="BV26">
        <v>9</v>
      </c>
      <c r="BW26">
        <v>13</v>
      </c>
      <c r="BX26">
        <v>13</v>
      </c>
      <c r="BY26">
        <v>16</v>
      </c>
    </row>
    <row r="27" spans="1:77" x14ac:dyDescent="0.25">
      <c r="B27" t="s">
        <v>30</v>
      </c>
      <c r="C27">
        <v>27.514199999999999</v>
      </c>
      <c r="D27">
        <v>90.433599999999998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1</v>
      </c>
      <c r="AX27">
        <v>1</v>
      </c>
      <c r="AY27">
        <v>1</v>
      </c>
      <c r="AZ27">
        <v>1</v>
      </c>
      <c r="BA27">
        <v>1</v>
      </c>
      <c r="BB27">
        <v>1</v>
      </c>
      <c r="BC27">
        <v>1</v>
      </c>
      <c r="BD27">
        <v>1</v>
      </c>
      <c r="BE27">
        <v>1</v>
      </c>
      <c r="BF27">
        <v>1</v>
      </c>
      <c r="BG27">
        <v>1</v>
      </c>
      <c r="BH27">
        <v>1</v>
      </c>
      <c r="BI27">
        <v>1</v>
      </c>
      <c r="BJ27">
        <v>1</v>
      </c>
      <c r="BK27">
        <v>2</v>
      </c>
      <c r="BL27">
        <v>2</v>
      </c>
      <c r="BM27">
        <v>2</v>
      </c>
      <c r="BN27">
        <v>2</v>
      </c>
      <c r="BO27">
        <v>2</v>
      </c>
      <c r="BP27">
        <v>2</v>
      </c>
      <c r="BQ27">
        <v>2</v>
      </c>
      <c r="BR27">
        <v>3</v>
      </c>
      <c r="BS27">
        <v>3</v>
      </c>
      <c r="BT27">
        <v>4</v>
      </c>
      <c r="BU27">
        <v>4</v>
      </c>
      <c r="BV27">
        <v>4</v>
      </c>
      <c r="BW27">
        <v>4</v>
      </c>
      <c r="BX27">
        <v>5</v>
      </c>
      <c r="BY27">
        <v>5</v>
      </c>
    </row>
    <row r="28" spans="1:77" x14ac:dyDescent="0.25">
      <c r="B28" t="s">
        <v>31</v>
      </c>
      <c r="C28">
        <v>-16.290199999999999</v>
      </c>
      <c r="D28">
        <v>-63.588700000000003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2</v>
      </c>
      <c r="BC28">
        <v>2</v>
      </c>
      <c r="BD28">
        <v>3</v>
      </c>
      <c r="BE28">
        <v>10</v>
      </c>
      <c r="BF28">
        <v>10</v>
      </c>
      <c r="BG28">
        <v>11</v>
      </c>
      <c r="BH28">
        <v>11</v>
      </c>
      <c r="BI28">
        <v>12</v>
      </c>
      <c r="BJ28">
        <v>12</v>
      </c>
      <c r="BK28">
        <v>15</v>
      </c>
      <c r="BL28">
        <v>19</v>
      </c>
      <c r="BM28">
        <v>24</v>
      </c>
      <c r="BN28">
        <v>27</v>
      </c>
      <c r="BO28">
        <v>29</v>
      </c>
      <c r="BP28">
        <v>32</v>
      </c>
      <c r="BQ28">
        <v>43</v>
      </c>
      <c r="BR28">
        <v>61</v>
      </c>
      <c r="BS28">
        <v>74</v>
      </c>
      <c r="BT28">
        <v>81</v>
      </c>
      <c r="BU28">
        <v>97</v>
      </c>
      <c r="BV28">
        <v>107</v>
      </c>
      <c r="BW28">
        <v>115</v>
      </c>
      <c r="BX28">
        <v>123</v>
      </c>
      <c r="BY28">
        <v>132</v>
      </c>
    </row>
    <row r="29" spans="1:77" x14ac:dyDescent="0.25">
      <c r="B29" t="s">
        <v>32</v>
      </c>
      <c r="C29">
        <v>43.915900000000001</v>
      </c>
      <c r="D29">
        <v>17.679099999999998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2</v>
      </c>
      <c r="AW29">
        <v>2</v>
      </c>
      <c r="AX29">
        <v>3</v>
      </c>
      <c r="AY29">
        <v>3</v>
      </c>
      <c r="AZ29">
        <v>3</v>
      </c>
      <c r="BA29">
        <v>5</v>
      </c>
      <c r="BB29">
        <v>7</v>
      </c>
      <c r="BC29">
        <v>11</v>
      </c>
      <c r="BD29">
        <v>13</v>
      </c>
      <c r="BE29">
        <v>18</v>
      </c>
      <c r="BF29">
        <v>24</v>
      </c>
      <c r="BG29">
        <v>25</v>
      </c>
      <c r="BH29">
        <v>26</v>
      </c>
      <c r="BI29">
        <v>38</v>
      </c>
      <c r="BJ29">
        <v>63</v>
      </c>
      <c r="BK29">
        <v>89</v>
      </c>
      <c r="BL29">
        <v>93</v>
      </c>
      <c r="BM29">
        <v>126</v>
      </c>
      <c r="BN29">
        <v>136</v>
      </c>
      <c r="BO29">
        <v>166</v>
      </c>
      <c r="BP29">
        <v>176</v>
      </c>
      <c r="BQ29">
        <v>191</v>
      </c>
      <c r="BR29">
        <v>237</v>
      </c>
      <c r="BS29">
        <v>258</v>
      </c>
      <c r="BT29">
        <v>323</v>
      </c>
      <c r="BU29">
        <v>368</v>
      </c>
      <c r="BV29">
        <v>420</v>
      </c>
      <c r="BW29">
        <v>459</v>
      </c>
      <c r="BX29">
        <v>533</v>
      </c>
      <c r="BY29">
        <v>579</v>
      </c>
    </row>
    <row r="30" spans="1:77" x14ac:dyDescent="0.25">
      <c r="B30" t="s">
        <v>33</v>
      </c>
      <c r="C30">
        <v>-14.234999999999999</v>
      </c>
      <c r="D30">
        <v>-51.9253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1</v>
      </c>
      <c r="AO30">
        <v>1</v>
      </c>
      <c r="AP30">
        <v>1</v>
      </c>
      <c r="AQ30">
        <v>2</v>
      </c>
      <c r="AR30">
        <v>2</v>
      </c>
      <c r="AS30">
        <v>2</v>
      </c>
      <c r="AT30">
        <v>2</v>
      </c>
      <c r="AU30">
        <v>4</v>
      </c>
      <c r="AV30">
        <v>4</v>
      </c>
      <c r="AW30">
        <v>13</v>
      </c>
      <c r="AX30">
        <v>13</v>
      </c>
      <c r="AY30">
        <v>20</v>
      </c>
      <c r="AZ30">
        <v>25</v>
      </c>
      <c r="BA30">
        <v>31</v>
      </c>
      <c r="BB30">
        <v>38</v>
      </c>
      <c r="BC30">
        <v>52</v>
      </c>
      <c r="BD30">
        <v>151</v>
      </c>
      <c r="BE30">
        <v>151</v>
      </c>
      <c r="BF30">
        <v>162</v>
      </c>
      <c r="BG30">
        <v>200</v>
      </c>
      <c r="BH30">
        <v>321</v>
      </c>
      <c r="BI30">
        <v>372</v>
      </c>
      <c r="BJ30">
        <v>621</v>
      </c>
      <c r="BK30">
        <v>793</v>
      </c>
      <c r="BL30">
        <v>1021</v>
      </c>
      <c r="BM30">
        <v>1546</v>
      </c>
      <c r="BN30">
        <v>1924</v>
      </c>
      <c r="BO30">
        <v>2247</v>
      </c>
      <c r="BP30">
        <v>2554</v>
      </c>
      <c r="BQ30">
        <v>2985</v>
      </c>
      <c r="BR30">
        <v>3417</v>
      </c>
      <c r="BS30">
        <v>3904</v>
      </c>
      <c r="BT30">
        <v>4256</v>
      </c>
      <c r="BU30">
        <v>4579</v>
      </c>
      <c r="BV30">
        <v>5717</v>
      </c>
      <c r="BW30">
        <v>6836</v>
      </c>
      <c r="BX30">
        <v>8044</v>
      </c>
      <c r="BY30">
        <v>9056</v>
      </c>
    </row>
    <row r="31" spans="1:77" x14ac:dyDescent="0.25">
      <c r="B31" t="s">
        <v>34</v>
      </c>
      <c r="C31">
        <v>4.5353000000000003</v>
      </c>
      <c r="D31">
        <v>114.7277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1</v>
      </c>
      <c r="BA31">
        <v>1</v>
      </c>
      <c r="BB31">
        <v>11</v>
      </c>
      <c r="BC31">
        <v>11</v>
      </c>
      <c r="BD31">
        <v>37</v>
      </c>
      <c r="BE31">
        <v>40</v>
      </c>
      <c r="BF31">
        <v>50</v>
      </c>
      <c r="BG31">
        <v>54</v>
      </c>
      <c r="BH31">
        <v>56</v>
      </c>
      <c r="BI31">
        <v>68</v>
      </c>
      <c r="BJ31">
        <v>75</v>
      </c>
      <c r="BK31">
        <v>78</v>
      </c>
      <c r="BL31">
        <v>83</v>
      </c>
      <c r="BM31">
        <v>88</v>
      </c>
      <c r="BN31">
        <v>91</v>
      </c>
      <c r="BO31">
        <v>104</v>
      </c>
      <c r="BP31">
        <v>109</v>
      </c>
      <c r="BQ31">
        <v>114</v>
      </c>
      <c r="BR31">
        <v>115</v>
      </c>
      <c r="BS31">
        <v>120</v>
      </c>
      <c r="BT31">
        <v>126</v>
      </c>
      <c r="BU31">
        <v>127</v>
      </c>
      <c r="BV31">
        <v>129</v>
      </c>
      <c r="BW31">
        <v>131</v>
      </c>
      <c r="BX31">
        <v>133</v>
      </c>
      <c r="BY31">
        <v>134</v>
      </c>
    </row>
    <row r="32" spans="1:77" x14ac:dyDescent="0.25">
      <c r="B32" t="s">
        <v>35</v>
      </c>
      <c r="C32">
        <v>42.733899999999998</v>
      </c>
      <c r="D32">
        <v>25.485800000000001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4</v>
      </c>
      <c r="AZ32">
        <v>4</v>
      </c>
      <c r="BA32">
        <v>4</v>
      </c>
      <c r="BB32">
        <v>7</v>
      </c>
      <c r="BC32">
        <v>7</v>
      </c>
      <c r="BD32">
        <v>23</v>
      </c>
      <c r="BE32">
        <v>41</v>
      </c>
      <c r="BF32">
        <v>51</v>
      </c>
      <c r="BG32">
        <v>52</v>
      </c>
      <c r="BH32">
        <v>67</v>
      </c>
      <c r="BI32">
        <v>92</v>
      </c>
      <c r="BJ32">
        <v>94</v>
      </c>
      <c r="BK32">
        <v>127</v>
      </c>
      <c r="BL32">
        <v>163</v>
      </c>
      <c r="BM32">
        <v>187</v>
      </c>
      <c r="BN32">
        <v>201</v>
      </c>
      <c r="BO32">
        <v>218</v>
      </c>
      <c r="BP32">
        <v>242</v>
      </c>
      <c r="BQ32">
        <v>264</v>
      </c>
      <c r="BR32">
        <v>293</v>
      </c>
      <c r="BS32">
        <v>331</v>
      </c>
      <c r="BT32">
        <v>346</v>
      </c>
      <c r="BU32">
        <v>359</v>
      </c>
      <c r="BV32">
        <v>399</v>
      </c>
      <c r="BW32">
        <v>422</v>
      </c>
      <c r="BX32">
        <v>457</v>
      </c>
      <c r="BY32">
        <v>485</v>
      </c>
    </row>
    <row r="33" spans="1:77" x14ac:dyDescent="0.25">
      <c r="B33" t="s">
        <v>36</v>
      </c>
      <c r="C33">
        <v>12.238300000000001</v>
      </c>
      <c r="D33">
        <v>-1.5616000000000001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1</v>
      </c>
      <c r="BB33">
        <v>2</v>
      </c>
      <c r="BC33">
        <v>2</v>
      </c>
      <c r="BD33">
        <v>2</v>
      </c>
      <c r="BE33">
        <v>2</v>
      </c>
      <c r="BF33">
        <v>3</v>
      </c>
      <c r="BG33">
        <v>15</v>
      </c>
      <c r="BH33">
        <v>15</v>
      </c>
      <c r="BI33">
        <v>20</v>
      </c>
      <c r="BJ33">
        <v>33</v>
      </c>
      <c r="BK33">
        <v>40</v>
      </c>
      <c r="BL33">
        <v>64</v>
      </c>
      <c r="BM33">
        <v>75</v>
      </c>
      <c r="BN33">
        <v>99</v>
      </c>
      <c r="BO33">
        <v>114</v>
      </c>
      <c r="BP33">
        <v>146</v>
      </c>
      <c r="BQ33">
        <v>152</v>
      </c>
      <c r="BR33">
        <v>180</v>
      </c>
      <c r="BS33">
        <v>207</v>
      </c>
      <c r="BT33">
        <v>222</v>
      </c>
      <c r="BU33">
        <v>246</v>
      </c>
      <c r="BV33">
        <v>261</v>
      </c>
      <c r="BW33">
        <v>282</v>
      </c>
      <c r="BX33">
        <v>288</v>
      </c>
      <c r="BY33">
        <v>302</v>
      </c>
    </row>
    <row r="34" spans="1:77" x14ac:dyDescent="0.25">
      <c r="B34" t="s">
        <v>37</v>
      </c>
      <c r="C34">
        <v>16.538799999999998</v>
      </c>
      <c r="D34">
        <v>-23.041799999999999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</v>
      </c>
      <c r="BL34">
        <v>3</v>
      </c>
      <c r="BM34">
        <v>3</v>
      </c>
      <c r="BN34">
        <v>3</v>
      </c>
      <c r="BO34">
        <v>3</v>
      </c>
      <c r="BP34">
        <v>4</v>
      </c>
      <c r="BQ34">
        <v>4</v>
      </c>
      <c r="BR34">
        <v>5</v>
      </c>
      <c r="BS34">
        <v>5</v>
      </c>
      <c r="BT34">
        <v>6</v>
      </c>
      <c r="BU34">
        <v>6</v>
      </c>
      <c r="BV34">
        <v>6</v>
      </c>
      <c r="BW34">
        <v>6</v>
      </c>
      <c r="BX34">
        <v>6</v>
      </c>
      <c r="BY34">
        <v>6</v>
      </c>
    </row>
    <row r="35" spans="1:77" x14ac:dyDescent="0.25">
      <c r="B35" t="s">
        <v>38</v>
      </c>
      <c r="C35">
        <v>11.55</v>
      </c>
      <c r="D35">
        <v>104.91670000000001</v>
      </c>
      <c r="E35">
        <v>0</v>
      </c>
      <c r="F35">
        <v>0</v>
      </c>
      <c r="G35">
        <v>0</v>
      </c>
      <c r="H35">
        <v>0</v>
      </c>
      <c r="I35">
        <v>0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</v>
      </c>
      <c r="AU35">
        <v>1</v>
      </c>
      <c r="AV35">
        <v>1</v>
      </c>
      <c r="AW35">
        <v>1</v>
      </c>
      <c r="AX35">
        <v>1</v>
      </c>
      <c r="AY35">
        <v>2</v>
      </c>
      <c r="AZ35">
        <v>2</v>
      </c>
      <c r="BA35">
        <v>2</v>
      </c>
      <c r="BB35">
        <v>3</v>
      </c>
      <c r="BC35">
        <v>3</v>
      </c>
      <c r="BD35">
        <v>5</v>
      </c>
      <c r="BE35">
        <v>7</v>
      </c>
      <c r="BF35">
        <v>7</v>
      </c>
      <c r="BG35">
        <v>7</v>
      </c>
      <c r="BH35">
        <v>33</v>
      </c>
      <c r="BI35">
        <v>35</v>
      </c>
      <c r="BJ35">
        <v>37</v>
      </c>
      <c r="BK35">
        <v>51</v>
      </c>
      <c r="BL35">
        <v>53</v>
      </c>
      <c r="BM35">
        <v>84</v>
      </c>
      <c r="BN35">
        <v>87</v>
      </c>
      <c r="BO35">
        <v>91</v>
      </c>
      <c r="BP35">
        <v>96</v>
      </c>
      <c r="BQ35">
        <v>96</v>
      </c>
      <c r="BR35">
        <v>99</v>
      </c>
      <c r="BS35">
        <v>99</v>
      </c>
      <c r="BT35">
        <v>103</v>
      </c>
      <c r="BU35">
        <v>107</v>
      </c>
      <c r="BV35">
        <v>109</v>
      </c>
      <c r="BW35">
        <v>109</v>
      </c>
      <c r="BX35">
        <v>110</v>
      </c>
      <c r="BY35">
        <v>114</v>
      </c>
    </row>
    <row r="36" spans="1:77" x14ac:dyDescent="0.25">
      <c r="B36" t="s">
        <v>39</v>
      </c>
      <c r="C36">
        <v>3.8479999999999999</v>
      </c>
      <c r="D36">
        <v>11.5021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1</v>
      </c>
      <c r="AX36">
        <v>1</v>
      </c>
      <c r="AY36">
        <v>2</v>
      </c>
      <c r="AZ36">
        <v>2</v>
      </c>
      <c r="BA36">
        <v>2</v>
      </c>
      <c r="BB36">
        <v>2</v>
      </c>
      <c r="BC36">
        <v>2</v>
      </c>
      <c r="BD36">
        <v>2</v>
      </c>
      <c r="BE36">
        <v>2</v>
      </c>
      <c r="BF36">
        <v>2</v>
      </c>
      <c r="BG36">
        <v>4</v>
      </c>
      <c r="BH36">
        <v>10</v>
      </c>
      <c r="BI36">
        <v>10</v>
      </c>
      <c r="BJ36">
        <v>13</v>
      </c>
      <c r="BK36">
        <v>20</v>
      </c>
      <c r="BL36">
        <v>27</v>
      </c>
      <c r="BM36">
        <v>40</v>
      </c>
      <c r="BN36">
        <v>56</v>
      </c>
      <c r="BO36">
        <v>66</v>
      </c>
      <c r="BP36">
        <v>75</v>
      </c>
      <c r="BQ36">
        <v>75</v>
      </c>
      <c r="BR36">
        <v>91</v>
      </c>
      <c r="BS36">
        <v>91</v>
      </c>
      <c r="BT36">
        <v>139</v>
      </c>
      <c r="BU36">
        <v>139</v>
      </c>
      <c r="BV36">
        <v>193</v>
      </c>
      <c r="BW36">
        <v>233</v>
      </c>
      <c r="BX36">
        <v>306</v>
      </c>
      <c r="BY36">
        <v>509</v>
      </c>
    </row>
    <row r="37" spans="1:77" x14ac:dyDescent="0.25">
      <c r="A37" t="s">
        <v>40</v>
      </c>
      <c r="B37" t="s">
        <v>41</v>
      </c>
      <c r="C37">
        <v>53.933300000000003</v>
      </c>
      <c r="D37">
        <v>-116.5765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1</v>
      </c>
      <c r="AX37">
        <v>2</v>
      </c>
      <c r="AY37">
        <v>4</v>
      </c>
      <c r="AZ37">
        <v>7</v>
      </c>
      <c r="BA37">
        <v>7</v>
      </c>
      <c r="BB37">
        <v>19</v>
      </c>
      <c r="BC37">
        <v>19</v>
      </c>
      <c r="BD37">
        <v>29</v>
      </c>
      <c r="BE37">
        <v>29</v>
      </c>
      <c r="BF37">
        <v>39</v>
      </c>
      <c r="BG37">
        <v>56</v>
      </c>
      <c r="BH37">
        <v>74</v>
      </c>
      <c r="BI37">
        <v>97</v>
      </c>
      <c r="BJ37">
        <v>119</v>
      </c>
      <c r="BK37">
        <v>146</v>
      </c>
      <c r="BL37">
        <v>195</v>
      </c>
      <c r="BM37">
        <v>259</v>
      </c>
      <c r="BN37">
        <v>301</v>
      </c>
      <c r="BO37">
        <v>359</v>
      </c>
      <c r="BP37">
        <v>358</v>
      </c>
      <c r="BQ37">
        <v>486</v>
      </c>
      <c r="BR37">
        <v>542</v>
      </c>
      <c r="BS37">
        <v>542</v>
      </c>
      <c r="BT37">
        <v>621</v>
      </c>
      <c r="BU37">
        <v>661</v>
      </c>
      <c r="BV37">
        <v>690</v>
      </c>
      <c r="BW37">
        <v>754</v>
      </c>
      <c r="BX37">
        <v>969</v>
      </c>
      <c r="BY37">
        <v>969</v>
      </c>
    </row>
    <row r="38" spans="1:77" x14ac:dyDescent="0.25">
      <c r="A38" t="s">
        <v>42</v>
      </c>
      <c r="B38" t="s">
        <v>41</v>
      </c>
      <c r="C38">
        <v>49.282699999999998</v>
      </c>
      <c r="D38">
        <v>-123.1207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2</v>
      </c>
      <c r="T38">
        <v>2</v>
      </c>
      <c r="U38">
        <v>4</v>
      </c>
      <c r="V38">
        <v>4</v>
      </c>
      <c r="W38">
        <v>4</v>
      </c>
      <c r="X38">
        <v>4</v>
      </c>
      <c r="Y38">
        <v>4</v>
      </c>
      <c r="Z38">
        <v>4</v>
      </c>
      <c r="AA38">
        <v>4</v>
      </c>
      <c r="AB38">
        <v>4</v>
      </c>
      <c r="AC38">
        <v>4</v>
      </c>
      <c r="AD38">
        <v>4</v>
      </c>
      <c r="AE38">
        <v>5</v>
      </c>
      <c r="AF38">
        <v>5</v>
      </c>
      <c r="AG38">
        <v>5</v>
      </c>
      <c r="AH38">
        <v>5</v>
      </c>
      <c r="AI38">
        <v>6</v>
      </c>
      <c r="AJ38">
        <v>6</v>
      </c>
      <c r="AK38">
        <v>6</v>
      </c>
      <c r="AL38">
        <v>6</v>
      </c>
      <c r="AM38">
        <v>7</v>
      </c>
      <c r="AN38">
        <v>7</v>
      </c>
      <c r="AO38">
        <v>7</v>
      </c>
      <c r="AP38">
        <v>7</v>
      </c>
      <c r="AQ38">
        <v>8</v>
      </c>
      <c r="AR38">
        <v>8</v>
      </c>
      <c r="AS38">
        <v>8</v>
      </c>
      <c r="AT38">
        <v>9</v>
      </c>
      <c r="AU38">
        <v>12</v>
      </c>
      <c r="AV38">
        <v>13</v>
      </c>
      <c r="AW38">
        <v>21</v>
      </c>
      <c r="AX38">
        <v>21</v>
      </c>
      <c r="AY38">
        <v>27</v>
      </c>
      <c r="AZ38">
        <v>32</v>
      </c>
      <c r="BA38">
        <v>32</v>
      </c>
      <c r="BB38">
        <v>39</v>
      </c>
      <c r="BC38">
        <v>46</v>
      </c>
      <c r="BD38">
        <v>64</v>
      </c>
      <c r="BE38">
        <v>64</v>
      </c>
      <c r="BF38">
        <v>73</v>
      </c>
      <c r="BG38">
        <v>103</v>
      </c>
      <c r="BH38">
        <v>103</v>
      </c>
      <c r="BI38">
        <v>186</v>
      </c>
      <c r="BJ38">
        <v>231</v>
      </c>
      <c r="BK38">
        <v>271</v>
      </c>
      <c r="BL38">
        <v>424</v>
      </c>
      <c r="BM38">
        <v>424</v>
      </c>
      <c r="BN38">
        <v>472</v>
      </c>
      <c r="BO38">
        <v>617</v>
      </c>
      <c r="BP38">
        <v>617</v>
      </c>
      <c r="BQ38">
        <v>725</v>
      </c>
      <c r="BR38">
        <v>725</v>
      </c>
      <c r="BS38">
        <v>884</v>
      </c>
      <c r="BT38">
        <v>884</v>
      </c>
      <c r="BU38">
        <v>970</v>
      </c>
      <c r="BV38">
        <v>1013</v>
      </c>
      <c r="BW38">
        <v>1013</v>
      </c>
      <c r="BX38">
        <v>1121</v>
      </c>
      <c r="BY38">
        <v>1174</v>
      </c>
    </row>
    <row r="39" spans="1:77" x14ac:dyDescent="0.25">
      <c r="A39" t="s">
        <v>43</v>
      </c>
      <c r="B39" t="s">
        <v>41</v>
      </c>
      <c r="C39">
        <v>37.648899999999998</v>
      </c>
      <c r="D39">
        <v>-122.66549999999999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2</v>
      </c>
      <c r="BE39">
        <v>2</v>
      </c>
      <c r="BF39">
        <v>2</v>
      </c>
      <c r="BG39">
        <v>2</v>
      </c>
      <c r="BH39">
        <v>8</v>
      </c>
      <c r="BI39">
        <v>9</v>
      </c>
      <c r="BJ39">
        <v>9</v>
      </c>
      <c r="BK39">
        <v>10</v>
      </c>
      <c r="BL39">
        <v>10</v>
      </c>
      <c r="BM39">
        <v>13</v>
      </c>
      <c r="BN39">
        <v>13</v>
      </c>
      <c r="BO39">
        <v>13</v>
      </c>
      <c r="BP39">
        <v>13</v>
      </c>
      <c r="BQ39">
        <v>13</v>
      </c>
      <c r="BR39">
        <v>13</v>
      </c>
      <c r="BS39">
        <v>13</v>
      </c>
      <c r="BT39">
        <v>13</v>
      </c>
      <c r="BU39">
        <v>13</v>
      </c>
      <c r="BV39">
        <v>13</v>
      </c>
      <c r="BW39">
        <v>13</v>
      </c>
      <c r="BX39">
        <v>13</v>
      </c>
      <c r="BY39">
        <v>13</v>
      </c>
    </row>
    <row r="40" spans="1:77" x14ac:dyDescent="0.25">
      <c r="A40" t="s">
        <v>44</v>
      </c>
      <c r="B40" t="s">
        <v>41</v>
      </c>
      <c r="C40">
        <v>53.760899999999999</v>
      </c>
      <c r="D40">
        <v>-98.813900000000004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4</v>
      </c>
      <c r="BE40">
        <v>4</v>
      </c>
      <c r="BF40">
        <v>4</v>
      </c>
      <c r="BG40">
        <v>7</v>
      </c>
      <c r="BH40">
        <v>8</v>
      </c>
      <c r="BI40">
        <v>15</v>
      </c>
      <c r="BJ40">
        <v>17</v>
      </c>
      <c r="BK40">
        <v>17</v>
      </c>
      <c r="BL40">
        <v>18</v>
      </c>
      <c r="BM40">
        <v>20</v>
      </c>
      <c r="BN40">
        <v>20</v>
      </c>
      <c r="BO40">
        <v>21</v>
      </c>
      <c r="BP40">
        <v>35</v>
      </c>
      <c r="BQ40">
        <v>36</v>
      </c>
      <c r="BR40">
        <v>39</v>
      </c>
      <c r="BS40">
        <v>64</v>
      </c>
      <c r="BT40">
        <v>72</v>
      </c>
      <c r="BU40">
        <v>96</v>
      </c>
      <c r="BV40">
        <v>103</v>
      </c>
      <c r="BW40">
        <v>127</v>
      </c>
      <c r="BX40">
        <v>167</v>
      </c>
      <c r="BY40">
        <v>182</v>
      </c>
    </row>
    <row r="41" spans="1:77" x14ac:dyDescent="0.25">
      <c r="A41" t="s">
        <v>45</v>
      </c>
      <c r="B41" t="s">
        <v>41</v>
      </c>
      <c r="C41">
        <v>46.565300000000001</v>
      </c>
      <c r="D41">
        <v>-66.4619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1</v>
      </c>
      <c r="BC41">
        <v>1</v>
      </c>
      <c r="BD41">
        <v>1</v>
      </c>
      <c r="BE41">
        <v>1</v>
      </c>
      <c r="BF41">
        <v>2</v>
      </c>
      <c r="BG41">
        <v>6</v>
      </c>
      <c r="BH41">
        <v>8</v>
      </c>
      <c r="BI41">
        <v>11</v>
      </c>
      <c r="BJ41">
        <v>11</v>
      </c>
      <c r="BK41">
        <v>11</v>
      </c>
      <c r="BL41">
        <v>17</v>
      </c>
      <c r="BM41">
        <v>17</v>
      </c>
      <c r="BN41">
        <v>17</v>
      </c>
      <c r="BO41">
        <v>18</v>
      </c>
      <c r="BP41">
        <v>18</v>
      </c>
      <c r="BQ41">
        <v>33</v>
      </c>
      <c r="BR41">
        <v>45</v>
      </c>
      <c r="BS41">
        <v>51</v>
      </c>
      <c r="BT41">
        <v>66</v>
      </c>
      <c r="BU41">
        <v>68</v>
      </c>
      <c r="BV41">
        <v>70</v>
      </c>
      <c r="BW41">
        <v>81</v>
      </c>
      <c r="BX41">
        <v>91</v>
      </c>
      <c r="BY41">
        <v>91</v>
      </c>
    </row>
    <row r="42" spans="1:77" x14ac:dyDescent="0.25">
      <c r="A42" t="s">
        <v>46</v>
      </c>
      <c r="B42" t="s">
        <v>41</v>
      </c>
      <c r="C42">
        <v>53.1355</v>
      </c>
      <c r="D42">
        <v>-57.660400000000003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1</v>
      </c>
      <c r="BG42">
        <v>1</v>
      </c>
      <c r="BH42">
        <v>3</v>
      </c>
      <c r="BI42">
        <v>3</v>
      </c>
      <c r="BJ42">
        <v>3</v>
      </c>
      <c r="BK42">
        <v>4</v>
      </c>
      <c r="BL42">
        <v>6</v>
      </c>
      <c r="BM42">
        <v>9</v>
      </c>
      <c r="BN42">
        <v>24</v>
      </c>
      <c r="BO42">
        <v>35</v>
      </c>
      <c r="BP42">
        <v>35</v>
      </c>
      <c r="BQ42">
        <v>82</v>
      </c>
      <c r="BR42">
        <v>102</v>
      </c>
      <c r="BS42">
        <v>120</v>
      </c>
      <c r="BT42">
        <v>135</v>
      </c>
      <c r="BU42">
        <v>148</v>
      </c>
      <c r="BV42">
        <v>152</v>
      </c>
      <c r="BW42">
        <v>175</v>
      </c>
      <c r="BX42">
        <v>183</v>
      </c>
      <c r="BY42">
        <v>195</v>
      </c>
    </row>
    <row r="43" spans="1:77" x14ac:dyDescent="0.25">
      <c r="A43" t="s">
        <v>47</v>
      </c>
      <c r="B43" t="s">
        <v>41</v>
      </c>
      <c r="C43">
        <v>44.681999999999903</v>
      </c>
      <c r="D43">
        <v>-63.744300000000003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5</v>
      </c>
      <c r="BH43">
        <v>7</v>
      </c>
      <c r="BI43">
        <v>12</v>
      </c>
      <c r="BJ43">
        <v>14</v>
      </c>
      <c r="BK43">
        <v>15</v>
      </c>
      <c r="BL43">
        <v>21</v>
      </c>
      <c r="BM43">
        <v>28</v>
      </c>
      <c r="BN43">
        <v>41</v>
      </c>
      <c r="BO43">
        <v>51</v>
      </c>
      <c r="BP43">
        <v>68</v>
      </c>
      <c r="BQ43">
        <v>73</v>
      </c>
      <c r="BR43">
        <v>90</v>
      </c>
      <c r="BS43">
        <v>110</v>
      </c>
      <c r="BT43">
        <v>122</v>
      </c>
      <c r="BU43">
        <v>127</v>
      </c>
      <c r="BV43">
        <v>147</v>
      </c>
      <c r="BW43">
        <v>173</v>
      </c>
      <c r="BX43">
        <v>193</v>
      </c>
      <c r="BY43">
        <v>207</v>
      </c>
    </row>
    <row r="44" spans="1:77" x14ac:dyDescent="0.25">
      <c r="A44" t="s">
        <v>48</v>
      </c>
      <c r="B44" t="s">
        <v>41</v>
      </c>
      <c r="C44">
        <v>51.253799999999998</v>
      </c>
      <c r="D44">
        <v>-85.3232</v>
      </c>
      <c r="E44">
        <v>0</v>
      </c>
      <c r="F44">
        <v>0</v>
      </c>
      <c r="G44">
        <v>0</v>
      </c>
      <c r="H44">
        <v>0</v>
      </c>
      <c r="I44">
        <v>1</v>
      </c>
      <c r="J44">
        <v>1</v>
      </c>
      <c r="K44">
        <v>1</v>
      </c>
      <c r="L44">
        <v>1</v>
      </c>
      <c r="M44">
        <v>1</v>
      </c>
      <c r="N44">
        <v>3</v>
      </c>
      <c r="O44">
        <v>3</v>
      </c>
      <c r="P44">
        <v>3</v>
      </c>
      <c r="Q44">
        <v>3</v>
      </c>
      <c r="R44">
        <v>3</v>
      </c>
      <c r="S44">
        <v>3</v>
      </c>
      <c r="T44">
        <v>3</v>
      </c>
      <c r="U44">
        <v>3</v>
      </c>
      <c r="V44">
        <v>3</v>
      </c>
      <c r="W44">
        <v>3</v>
      </c>
      <c r="X44">
        <v>3</v>
      </c>
      <c r="Y44">
        <v>3</v>
      </c>
      <c r="Z44">
        <v>3</v>
      </c>
      <c r="AA44">
        <v>3</v>
      </c>
      <c r="AB44">
        <v>3</v>
      </c>
      <c r="AC44">
        <v>3</v>
      </c>
      <c r="AD44">
        <v>3</v>
      </c>
      <c r="AE44">
        <v>3</v>
      </c>
      <c r="AF44">
        <v>3</v>
      </c>
      <c r="AG44">
        <v>3</v>
      </c>
      <c r="AH44">
        <v>3</v>
      </c>
      <c r="AI44">
        <v>3</v>
      </c>
      <c r="AJ44">
        <v>3</v>
      </c>
      <c r="AK44">
        <v>3</v>
      </c>
      <c r="AL44">
        <v>4</v>
      </c>
      <c r="AM44">
        <v>4</v>
      </c>
      <c r="AN44">
        <v>4</v>
      </c>
      <c r="AO44">
        <v>6</v>
      </c>
      <c r="AP44">
        <v>6</v>
      </c>
      <c r="AQ44">
        <v>11</v>
      </c>
      <c r="AR44">
        <v>15</v>
      </c>
      <c r="AS44">
        <v>18</v>
      </c>
      <c r="AT44">
        <v>20</v>
      </c>
      <c r="AU44">
        <v>20</v>
      </c>
      <c r="AV44">
        <v>22</v>
      </c>
      <c r="AW44">
        <v>25</v>
      </c>
      <c r="AX44">
        <v>28</v>
      </c>
      <c r="AY44">
        <v>29</v>
      </c>
      <c r="AZ44">
        <v>34</v>
      </c>
      <c r="BA44">
        <v>36</v>
      </c>
      <c r="BB44">
        <v>41</v>
      </c>
      <c r="BC44">
        <v>42</v>
      </c>
      <c r="BD44">
        <v>74</v>
      </c>
      <c r="BE44">
        <v>79</v>
      </c>
      <c r="BF44">
        <v>104</v>
      </c>
      <c r="BG44">
        <v>177</v>
      </c>
      <c r="BH44">
        <v>185</v>
      </c>
      <c r="BI44">
        <v>221</v>
      </c>
      <c r="BJ44">
        <v>257</v>
      </c>
      <c r="BK44">
        <v>308</v>
      </c>
      <c r="BL44">
        <v>377</v>
      </c>
      <c r="BM44">
        <v>425</v>
      </c>
      <c r="BN44">
        <v>503</v>
      </c>
      <c r="BO44">
        <v>588</v>
      </c>
      <c r="BP44">
        <v>688</v>
      </c>
      <c r="BQ44">
        <v>858</v>
      </c>
      <c r="BR44">
        <v>994</v>
      </c>
      <c r="BS44">
        <v>1144</v>
      </c>
      <c r="BT44">
        <v>1355</v>
      </c>
      <c r="BU44">
        <v>1706</v>
      </c>
      <c r="BV44">
        <v>1966</v>
      </c>
      <c r="BW44">
        <v>2392</v>
      </c>
      <c r="BX44">
        <v>2793</v>
      </c>
      <c r="BY44">
        <v>3255</v>
      </c>
    </row>
    <row r="45" spans="1:77" x14ac:dyDescent="0.25">
      <c r="A45" t="s">
        <v>49</v>
      </c>
      <c r="B45" t="s">
        <v>41</v>
      </c>
      <c r="C45">
        <v>46.5107</v>
      </c>
      <c r="D45">
        <v>-63.416800000000002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1</v>
      </c>
      <c r="BG45">
        <v>1</v>
      </c>
      <c r="BH45">
        <v>1</v>
      </c>
      <c r="BI45">
        <v>1</v>
      </c>
      <c r="BJ45">
        <v>2</v>
      </c>
      <c r="BK45">
        <v>2</v>
      </c>
      <c r="BL45">
        <v>2</v>
      </c>
      <c r="BM45">
        <v>3</v>
      </c>
      <c r="BN45">
        <v>3</v>
      </c>
      <c r="BO45">
        <v>3</v>
      </c>
      <c r="BP45">
        <v>5</v>
      </c>
      <c r="BQ45">
        <v>5</v>
      </c>
      <c r="BR45">
        <v>9</v>
      </c>
      <c r="BS45">
        <v>11</v>
      </c>
      <c r="BT45">
        <v>11</v>
      </c>
      <c r="BU45">
        <v>18</v>
      </c>
      <c r="BV45">
        <v>21</v>
      </c>
      <c r="BW45">
        <v>21</v>
      </c>
      <c r="BX45">
        <v>22</v>
      </c>
      <c r="BY45">
        <v>22</v>
      </c>
    </row>
    <row r="46" spans="1:77" x14ac:dyDescent="0.25">
      <c r="A46" t="s">
        <v>50</v>
      </c>
      <c r="B46" t="s">
        <v>41</v>
      </c>
      <c r="C46">
        <v>52.939900000000002</v>
      </c>
      <c r="D46">
        <v>-73.549099999999996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1</v>
      </c>
      <c r="AQ46">
        <v>1</v>
      </c>
      <c r="AR46">
        <v>1</v>
      </c>
      <c r="AS46">
        <v>1</v>
      </c>
      <c r="AT46">
        <v>1</v>
      </c>
      <c r="AU46">
        <v>1</v>
      </c>
      <c r="AV46">
        <v>2</v>
      </c>
      <c r="AW46">
        <v>2</v>
      </c>
      <c r="AX46">
        <v>3</v>
      </c>
      <c r="AY46">
        <v>4</v>
      </c>
      <c r="AZ46">
        <v>4</v>
      </c>
      <c r="BA46">
        <v>4</v>
      </c>
      <c r="BB46">
        <v>8</v>
      </c>
      <c r="BC46">
        <v>9</v>
      </c>
      <c r="BD46">
        <v>17</v>
      </c>
      <c r="BE46">
        <v>17</v>
      </c>
      <c r="BF46">
        <v>24</v>
      </c>
      <c r="BG46">
        <v>50</v>
      </c>
      <c r="BH46">
        <v>74</v>
      </c>
      <c r="BI46">
        <v>94</v>
      </c>
      <c r="BJ46">
        <v>121</v>
      </c>
      <c r="BK46">
        <v>139</v>
      </c>
      <c r="BL46">
        <v>181</v>
      </c>
      <c r="BM46">
        <v>219</v>
      </c>
      <c r="BN46">
        <v>628</v>
      </c>
      <c r="BO46">
        <v>1013</v>
      </c>
      <c r="BP46">
        <v>1342</v>
      </c>
      <c r="BQ46">
        <v>1632</v>
      </c>
      <c r="BR46">
        <v>2024</v>
      </c>
      <c r="BS46">
        <v>2498</v>
      </c>
      <c r="BT46">
        <v>2840</v>
      </c>
      <c r="BU46">
        <v>3430</v>
      </c>
      <c r="BV46">
        <v>4162</v>
      </c>
      <c r="BW46">
        <v>4611</v>
      </c>
      <c r="BX46">
        <v>5518</v>
      </c>
      <c r="BY46">
        <v>6101</v>
      </c>
    </row>
    <row r="47" spans="1:77" x14ac:dyDescent="0.25">
      <c r="A47" t="s">
        <v>51</v>
      </c>
      <c r="B47" t="s">
        <v>41</v>
      </c>
      <c r="C47">
        <v>52.939900000000002</v>
      </c>
      <c r="D47">
        <v>-106.4509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2</v>
      </c>
      <c r="BE47">
        <v>2</v>
      </c>
      <c r="BF47">
        <v>2</v>
      </c>
      <c r="BG47">
        <v>7</v>
      </c>
      <c r="BH47">
        <v>7</v>
      </c>
      <c r="BI47">
        <v>8</v>
      </c>
      <c r="BJ47">
        <v>16</v>
      </c>
      <c r="BK47">
        <v>20</v>
      </c>
      <c r="BL47">
        <v>26</v>
      </c>
      <c r="BM47">
        <v>52</v>
      </c>
      <c r="BN47">
        <v>66</v>
      </c>
      <c r="BO47">
        <v>72</v>
      </c>
      <c r="BP47">
        <v>72</v>
      </c>
      <c r="BQ47">
        <v>95</v>
      </c>
      <c r="BR47">
        <v>95</v>
      </c>
      <c r="BS47">
        <v>134</v>
      </c>
      <c r="BT47">
        <v>156</v>
      </c>
      <c r="BU47">
        <v>156</v>
      </c>
      <c r="BV47">
        <v>184</v>
      </c>
      <c r="BW47">
        <v>193</v>
      </c>
      <c r="BX47">
        <v>206</v>
      </c>
      <c r="BY47">
        <v>220</v>
      </c>
    </row>
    <row r="48" spans="1:77" x14ac:dyDescent="0.25">
      <c r="B48" t="s">
        <v>52</v>
      </c>
      <c r="C48">
        <v>6.6111000000000004</v>
      </c>
      <c r="D48">
        <v>20.939399999999999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1</v>
      </c>
      <c r="BG48">
        <v>1</v>
      </c>
      <c r="BH48">
        <v>1</v>
      </c>
      <c r="BI48">
        <v>1</v>
      </c>
      <c r="BJ48">
        <v>1</v>
      </c>
      <c r="BK48">
        <v>3</v>
      </c>
      <c r="BL48">
        <v>3</v>
      </c>
      <c r="BM48">
        <v>3</v>
      </c>
      <c r="BN48">
        <v>3</v>
      </c>
      <c r="BO48">
        <v>3</v>
      </c>
      <c r="BP48">
        <v>3</v>
      </c>
      <c r="BQ48">
        <v>3</v>
      </c>
      <c r="BR48">
        <v>3</v>
      </c>
      <c r="BS48">
        <v>3</v>
      </c>
      <c r="BT48">
        <v>3</v>
      </c>
      <c r="BU48">
        <v>3</v>
      </c>
      <c r="BV48">
        <v>3</v>
      </c>
      <c r="BW48">
        <v>3</v>
      </c>
      <c r="BX48">
        <v>3</v>
      </c>
      <c r="BY48">
        <v>8</v>
      </c>
    </row>
    <row r="49" spans="1:77" x14ac:dyDescent="0.25">
      <c r="B49" t="s">
        <v>53</v>
      </c>
      <c r="C49">
        <v>15.4542</v>
      </c>
      <c r="D49">
        <v>18.732199999999999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1</v>
      </c>
      <c r="BK49">
        <v>1</v>
      </c>
      <c r="BL49">
        <v>1</v>
      </c>
      <c r="BM49">
        <v>1</v>
      </c>
      <c r="BN49">
        <v>1</v>
      </c>
      <c r="BO49">
        <v>3</v>
      </c>
      <c r="BP49">
        <v>3</v>
      </c>
      <c r="BQ49">
        <v>3</v>
      </c>
      <c r="BR49">
        <v>3</v>
      </c>
      <c r="BS49">
        <v>3</v>
      </c>
      <c r="BT49">
        <v>3</v>
      </c>
      <c r="BU49">
        <v>5</v>
      </c>
      <c r="BV49">
        <v>7</v>
      </c>
      <c r="BW49">
        <v>7</v>
      </c>
      <c r="BX49">
        <v>8</v>
      </c>
      <c r="BY49">
        <v>8</v>
      </c>
    </row>
    <row r="50" spans="1:77" x14ac:dyDescent="0.25">
      <c r="B50" t="s">
        <v>54</v>
      </c>
      <c r="C50">
        <v>-35.6751</v>
      </c>
      <c r="D50">
        <v>-71.543000000000006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1</v>
      </c>
      <c r="AU50">
        <v>1</v>
      </c>
      <c r="AV50">
        <v>4</v>
      </c>
      <c r="AW50">
        <v>4</v>
      </c>
      <c r="AX50">
        <v>4</v>
      </c>
      <c r="AY50">
        <v>8</v>
      </c>
      <c r="AZ50">
        <v>8</v>
      </c>
      <c r="BA50">
        <v>13</v>
      </c>
      <c r="BB50">
        <v>23</v>
      </c>
      <c r="BC50">
        <v>23</v>
      </c>
      <c r="BD50">
        <v>43</v>
      </c>
      <c r="BE50">
        <v>61</v>
      </c>
      <c r="BF50">
        <v>74</v>
      </c>
      <c r="BG50">
        <v>155</v>
      </c>
      <c r="BH50">
        <v>201</v>
      </c>
      <c r="BI50">
        <v>238</v>
      </c>
      <c r="BJ50">
        <v>238</v>
      </c>
      <c r="BK50">
        <v>434</v>
      </c>
      <c r="BL50">
        <v>537</v>
      </c>
      <c r="BM50">
        <v>632</v>
      </c>
      <c r="BN50">
        <v>746</v>
      </c>
      <c r="BO50">
        <v>922</v>
      </c>
      <c r="BP50">
        <v>1142</v>
      </c>
      <c r="BQ50">
        <v>1306</v>
      </c>
      <c r="BR50">
        <v>1610</v>
      </c>
      <c r="BS50">
        <v>1909</v>
      </c>
      <c r="BT50">
        <v>2139</v>
      </c>
      <c r="BU50">
        <v>2449</v>
      </c>
      <c r="BV50">
        <v>2738</v>
      </c>
      <c r="BW50">
        <v>3031</v>
      </c>
      <c r="BX50">
        <v>3404</v>
      </c>
      <c r="BY50">
        <v>3737</v>
      </c>
    </row>
    <row r="51" spans="1:77" x14ac:dyDescent="0.25">
      <c r="A51" t="s">
        <v>55</v>
      </c>
      <c r="B51" t="s">
        <v>56</v>
      </c>
      <c r="C51">
        <v>31.825700000000001</v>
      </c>
      <c r="D51">
        <v>117.2264</v>
      </c>
      <c r="E51">
        <v>1</v>
      </c>
      <c r="F51">
        <v>9</v>
      </c>
      <c r="G51">
        <v>15</v>
      </c>
      <c r="H51">
        <v>39</v>
      </c>
      <c r="I51">
        <v>60</v>
      </c>
      <c r="J51">
        <v>70</v>
      </c>
      <c r="K51">
        <v>106</v>
      </c>
      <c r="L51">
        <v>152</v>
      </c>
      <c r="M51">
        <v>200</v>
      </c>
      <c r="N51">
        <v>237</v>
      </c>
      <c r="O51">
        <v>297</v>
      </c>
      <c r="P51">
        <v>340</v>
      </c>
      <c r="Q51">
        <v>408</v>
      </c>
      <c r="R51">
        <v>480</v>
      </c>
      <c r="S51">
        <v>530</v>
      </c>
      <c r="T51">
        <v>591</v>
      </c>
      <c r="U51">
        <v>665</v>
      </c>
      <c r="V51">
        <v>733</v>
      </c>
      <c r="W51">
        <v>779</v>
      </c>
      <c r="X51">
        <v>830</v>
      </c>
      <c r="Y51">
        <v>860</v>
      </c>
      <c r="Z51">
        <v>889</v>
      </c>
      <c r="AA51">
        <v>910</v>
      </c>
      <c r="AB51">
        <v>934</v>
      </c>
      <c r="AC51">
        <v>950</v>
      </c>
      <c r="AD51">
        <v>962</v>
      </c>
      <c r="AE51">
        <v>973</v>
      </c>
      <c r="AF51">
        <v>982</v>
      </c>
      <c r="AG51">
        <v>986</v>
      </c>
      <c r="AH51">
        <v>987</v>
      </c>
      <c r="AI51">
        <v>988</v>
      </c>
      <c r="AJ51">
        <v>989</v>
      </c>
      <c r="AK51">
        <v>989</v>
      </c>
      <c r="AL51">
        <v>989</v>
      </c>
      <c r="AM51">
        <v>989</v>
      </c>
      <c r="AN51">
        <v>989</v>
      </c>
      <c r="AO51">
        <v>989</v>
      </c>
      <c r="AP51">
        <v>990</v>
      </c>
      <c r="AQ51">
        <v>990</v>
      </c>
      <c r="AR51">
        <v>990</v>
      </c>
      <c r="AS51">
        <v>990</v>
      </c>
      <c r="AT51">
        <v>990</v>
      </c>
      <c r="AU51">
        <v>990</v>
      </c>
      <c r="AV51">
        <v>990</v>
      </c>
      <c r="AW51">
        <v>990</v>
      </c>
      <c r="AX51">
        <v>990</v>
      </c>
      <c r="AY51">
        <v>990</v>
      </c>
      <c r="AZ51">
        <v>990</v>
      </c>
      <c r="BA51">
        <v>990</v>
      </c>
      <c r="BB51">
        <v>990</v>
      </c>
      <c r="BC51">
        <v>990</v>
      </c>
      <c r="BD51">
        <v>990</v>
      </c>
      <c r="BE51">
        <v>990</v>
      </c>
      <c r="BF51">
        <v>990</v>
      </c>
      <c r="BG51">
        <v>990</v>
      </c>
      <c r="BH51">
        <v>990</v>
      </c>
      <c r="BI51">
        <v>990</v>
      </c>
      <c r="BJ51">
        <v>990</v>
      </c>
      <c r="BK51">
        <v>990</v>
      </c>
      <c r="BL51">
        <v>990</v>
      </c>
      <c r="BM51">
        <v>990</v>
      </c>
      <c r="BN51">
        <v>990</v>
      </c>
      <c r="BO51">
        <v>990</v>
      </c>
      <c r="BP51">
        <v>990</v>
      </c>
      <c r="BQ51">
        <v>990</v>
      </c>
      <c r="BR51">
        <v>990</v>
      </c>
      <c r="BS51">
        <v>990</v>
      </c>
      <c r="BT51">
        <v>990</v>
      </c>
      <c r="BU51">
        <v>990</v>
      </c>
      <c r="BV51">
        <v>990</v>
      </c>
      <c r="BW51">
        <v>990</v>
      </c>
      <c r="BX51">
        <v>990</v>
      </c>
      <c r="BY51">
        <v>990</v>
      </c>
    </row>
    <row r="52" spans="1:77" x14ac:dyDescent="0.25">
      <c r="A52" t="s">
        <v>57</v>
      </c>
      <c r="B52" t="s">
        <v>56</v>
      </c>
      <c r="C52">
        <v>40.182400000000001</v>
      </c>
      <c r="D52">
        <v>116.41419999999999</v>
      </c>
      <c r="E52">
        <v>14</v>
      </c>
      <c r="F52">
        <v>22</v>
      </c>
      <c r="G52">
        <v>36</v>
      </c>
      <c r="H52">
        <v>41</v>
      </c>
      <c r="I52">
        <v>68</v>
      </c>
      <c r="J52">
        <v>80</v>
      </c>
      <c r="K52">
        <v>91</v>
      </c>
      <c r="L52">
        <v>111</v>
      </c>
      <c r="M52">
        <v>114</v>
      </c>
      <c r="N52">
        <v>139</v>
      </c>
      <c r="O52">
        <v>168</v>
      </c>
      <c r="P52">
        <v>191</v>
      </c>
      <c r="Q52">
        <v>212</v>
      </c>
      <c r="R52">
        <v>228</v>
      </c>
      <c r="S52">
        <v>253</v>
      </c>
      <c r="T52">
        <v>274</v>
      </c>
      <c r="U52">
        <v>297</v>
      </c>
      <c r="V52">
        <v>315</v>
      </c>
      <c r="W52">
        <v>326</v>
      </c>
      <c r="X52">
        <v>337</v>
      </c>
      <c r="Y52">
        <v>342</v>
      </c>
      <c r="Z52">
        <v>352</v>
      </c>
      <c r="AA52">
        <v>366</v>
      </c>
      <c r="AB52">
        <v>372</v>
      </c>
      <c r="AC52">
        <v>375</v>
      </c>
      <c r="AD52">
        <v>380</v>
      </c>
      <c r="AE52">
        <v>381</v>
      </c>
      <c r="AF52">
        <v>387</v>
      </c>
      <c r="AG52">
        <v>393</v>
      </c>
      <c r="AH52">
        <v>395</v>
      </c>
      <c r="AI52">
        <v>396</v>
      </c>
      <c r="AJ52">
        <v>399</v>
      </c>
      <c r="AK52">
        <v>399</v>
      </c>
      <c r="AL52">
        <v>399</v>
      </c>
      <c r="AM52">
        <v>400</v>
      </c>
      <c r="AN52">
        <v>400</v>
      </c>
      <c r="AO52">
        <v>410</v>
      </c>
      <c r="AP52">
        <v>410</v>
      </c>
      <c r="AQ52">
        <v>411</v>
      </c>
      <c r="AR52">
        <v>413</v>
      </c>
      <c r="AS52">
        <v>414</v>
      </c>
      <c r="AT52">
        <v>414</v>
      </c>
      <c r="AU52">
        <v>418</v>
      </c>
      <c r="AV52">
        <v>418</v>
      </c>
      <c r="AW52">
        <v>422</v>
      </c>
      <c r="AX52">
        <v>426</v>
      </c>
      <c r="AY52">
        <v>428</v>
      </c>
      <c r="AZ52">
        <v>428</v>
      </c>
      <c r="BA52">
        <v>429</v>
      </c>
      <c r="BB52">
        <v>435</v>
      </c>
      <c r="BC52">
        <v>435</v>
      </c>
      <c r="BD52">
        <v>436</v>
      </c>
      <c r="BE52">
        <v>437</v>
      </c>
      <c r="BF52">
        <v>442</v>
      </c>
      <c r="BG52">
        <v>452</v>
      </c>
      <c r="BH52">
        <v>456</v>
      </c>
      <c r="BI52">
        <v>469</v>
      </c>
      <c r="BJ52">
        <v>480</v>
      </c>
      <c r="BK52">
        <v>491</v>
      </c>
      <c r="BL52">
        <v>504</v>
      </c>
      <c r="BM52">
        <v>522</v>
      </c>
      <c r="BN52">
        <v>537</v>
      </c>
      <c r="BO52">
        <v>558</v>
      </c>
      <c r="BP52">
        <v>561</v>
      </c>
      <c r="BQ52">
        <v>566</v>
      </c>
      <c r="BR52">
        <v>569</v>
      </c>
      <c r="BS52">
        <v>573</v>
      </c>
      <c r="BT52">
        <v>577</v>
      </c>
      <c r="BU52">
        <v>577</v>
      </c>
      <c r="BV52">
        <v>580</v>
      </c>
      <c r="BW52">
        <v>580</v>
      </c>
      <c r="BX52">
        <v>582</v>
      </c>
      <c r="BY52">
        <v>584</v>
      </c>
    </row>
    <row r="53" spans="1:77" x14ac:dyDescent="0.25">
      <c r="A53" t="s">
        <v>58</v>
      </c>
      <c r="B53" t="s">
        <v>56</v>
      </c>
      <c r="C53">
        <v>30.057200000000002</v>
      </c>
      <c r="D53">
        <v>107.874</v>
      </c>
      <c r="E53">
        <v>6</v>
      </c>
      <c r="F53">
        <v>9</v>
      </c>
      <c r="G53">
        <v>27</v>
      </c>
      <c r="H53">
        <v>57</v>
      </c>
      <c r="I53">
        <v>75</v>
      </c>
      <c r="J53">
        <v>110</v>
      </c>
      <c r="K53">
        <v>132</v>
      </c>
      <c r="L53">
        <v>147</v>
      </c>
      <c r="M53">
        <v>182</v>
      </c>
      <c r="N53">
        <v>211</v>
      </c>
      <c r="O53">
        <v>247</v>
      </c>
      <c r="P53">
        <v>300</v>
      </c>
      <c r="Q53">
        <v>337</v>
      </c>
      <c r="R53">
        <v>366</v>
      </c>
      <c r="S53">
        <v>389</v>
      </c>
      <c r="T53">
        <v>411</v>
      </c>
      <c r="U53">
        <v>426</v>
      </c>
      <c r="V53">
        <v>428</v>
      </c>
      <c r="W53">
        <v>468</v>
      </c>
      <c r="X53">
        <v>486</v>
      </c>
      <c r="Y53">
        <v>505</v>
      </c>
      <c r="Z53">
        <v>518</v>
      </c>
      <c r="AA53">
        <v>529</v>
      </c>
      <c r="AB53">
        <v>537</v>
      </c>
      <c r="AC53">
        <v>544</v>
      </c>
      <c r="AD53">
        <v>551</v>
      </c>
      <c r="AE53">
        <v>553</v>
      </c>
      <c r="AF53">
        <v>555</v>
      </c>
      <c r="AG53">
        <v>560</v>
      </c>
      <c r="AH53">
        <v>567</v>
      </c>
      <c r="AI53">
        <v>572</v>
      </c>
      <c r="AJ53">
        <v>573</v>
      </c>
      <c r="AK53">
        <v>575</v>
      </c>
      <c r="AL53">
        <v>576</v>
      </c>
      <c r="AM53">
        <v>576</v>
      </c>
      <c r="AN53">
        <v>576</v>
      </c>
      <c r="AO53">
        <v>576</v>
      </c>
      <c r="AP53">
        <v>576</v>
      </c>
      <c r="AQ53">
        <v>576</v>
      </c>
      <c r="AR53">
        <v>576</v>
      </c>
      <c r="AS53">
        <v>576</v>
      </c>
      <c r="AT53">
        <v>576</v>
      </c>
      <c r="AU53">
        <v>576</v>
      </c>
      <c r="AV53">
        <v>576</v>
      </c>
      <c r="AW53">
        <v>576</v>
      </c>
      <c r="AX53">
        <v>576</v>
      </c>
      <c r="AY53">
        <v>576</v>
      </c>
      <c r="AZ53">
        <v>576</v>
      </c>
      <c r="BA53">
        <v>576</v>
      </c>
      <c r="BB53">
        <v>576</v>
      </c>
      <c r="BC53">
        <v>576</v>
      </c>
      <c r="BD53">
        <v>576</v>
      </c>
      <c r="BE53">
        <v>576</v>
      </c>
      <c r="BF53">
        <v>576</v>
      </c>
      <c r="BG53">
        <v>576</v>
      </c>
      <c r="BH53">
        <v>576</v>
      </c>
      <c r="BI53">
        <v>576</v>
      </c>
      <c r="BJ53">
        <v>576</v>
      </c>
      <c r="BK53">
        <v>576</v>
      </c>
      <c r="BL53">
        <v>576</v>
      </c>
      <c r="BM53">
        <v>577</v>
      </c>
      <c r="BN53">
        <v>578</v>
      </c>
      <c r="BO53">
        <v>578</v>
      </c>
      <c r="BP53">
        <v>578</v>
      </c>
      <c r="BQ53">
        <v>578</v>
      </c>
      <c r="BR53">
        <v>578</v>
      </c>
      <c r="BS53">
        <v>578</v>
      </c>
      <c r="BT53">
        <v>579</v>
      </c>
      <c r="BU53">
        <v>579</v>
      </c>
      <c r="BV53">
        <v>579</v>
      </c>
      <c r="BW53">
        <v>579</v>
      </c>
      <c r="BX53">
        <v>579</v>
      </c>
      <c r="BY53">
        <v>579</v>
      </c>
    </row>
    <row r="54" spans="1:77" x14ac:dyDescent="0.25">
      <c r="A54" t="s">
        <v>59</v>
      </c>
      <c r="B54" t="s">
        <v>56</v>
      </c>
      <c r="C54">
        <v>26.078900000000001</v>
      </c>
      <c r="D54">
        <v>117.98739999999999</v>
      </c>
      <c r="E54">
        <v>1</v>
      </c>
      <c r="F54">
        <v>5</v>
      </c>
      <c r="G54">
        <v>10</v>
      </c>
      <c r="H54">
        <v>18</v>
      </c>
      <c r="I54">
        <v>35</v>
      </c>
      <c r="J54">
        <v>59</v>
      </c>
      <c r="K54">
        <v>80</v>
      </c>
      <c r="L54">
        <v>84</v>
      </c>
      <c r="M54">
        <v>101</v>
      </c>
      <c r="N54">
        <v>120</v>
      </c>
      <c r="O54">
        <v>144</v>
      </c>
      <c r="P54">
        <v>159</v>
      </c>
      <c r="Q54">
        <v>179</v>
      </c>
      <c r="R54">
        <v>194</v>
      </c>
      <c r="S54">
        <v>205</v>
      </c>
      <c r="T54">
        <v>215</v>
      </c>
      <c r="U54">
        <v>224</v>
      </c>
      <c r="V54">
        <v>239</v>
      </c>
      <c r="W54">
        <v>250</v>
      </c>
      <c r="X54">
        <v>261</v>
      </c>
      <c r="Y54">
        <v>267</v>
      </c>
      <c r="Z54">
        <v>272</v>
      </c>
      <c r="AA54">
        <v>279</v>
      </c>
      <c r="AB54">
        <v>281</v>
      </c>
      <c r="AC54">
        <v>285</v>
      </c>
      <c r="AD54">
        <v>287</v>
      </c>
      <c r="AE54">
        <v>290</v>
      </c>
      <c r="AF54">
        <v>292</v>
      </c>
      <c r="AG54">
        <v>293</v>
      </c>
      <c r="AH54">
        <v>293</v>
      </c>
      <c r="AI54">
        <v>293</v>
      </c>
      <c r="AJ54">
        <v>293</v>
      </c>
      <c r="AK54">
        <v>293</v>
      </c>
      <c r="AL54">
        <v>293</v>
      </c>
      <c r="AM54">
        <v>294</v>
      </c>
      <c r="AN54">
        <v>294</v>
      </c>
      <c r="AO54">
        <v>296</v>
      </c>
      <c r="AP54">
        <v>296</v>
      </c>
      <c r="AQ54">
        <v>296</v>
      </c>
      <c r="AR54">
        <v>296</v>
      </c>
      <c r="AS54">
        <v>296</v>
      </c>
      <c r="AT54">
        <v>296</v>
      </c>
      <c r="AU54">
        <v>296</v>
      </c>
      <c r="AV54">
        <v>296</v>
      </c>
      <c r="AW54">
        <v>296</v>
      </c>
      <c r="AX54">
        <v>296</v>
      </c>
      <c r="AY54">
        <v>296</v>
      </c>
      <c r="AZ54">
        <v>296</v>
      </c>
      <c r="BA54">
        <v>296</v>
      </c>
      <c r="BB54">
        <v>296</v>
      </c>
      <c r="BC54">
        <v>296</v>
      </c>
      <c r="BD54">
        <v>296</v>
      </c>
      <c r="BE54">
        <v>296</v>
      </c>
      <c r="BF54">
        <v>296</v>
      </c>
      <c r="BG54">
        <v>296</v>
      </c>
      <c r="BH54">
        <v>296</v>
      </c>
      <c r="BI54">
        <v>296</v>
      </c>
      <c r="BJ54">
        <v>296</v>
      </c>
      <c r="BK54">
        <v>299</v>
      </c>
      <c r="BL54">
        <v>303</v>
      </c>
      <c r="BM54">
        <v>313</v>
      </c>
      <c r="BN54">
        <v>313</v>
      </c>
      <c r="BO54">
        <v>318</v>
      </c>
      <c r="BP54">
        <v>322</v>
      </c>
      <c r="BQ54">
        <v>328</v>
      </c>
      <c r="BR54">
        <v>331</v>
      </c>
      <c r="BS54">
        <v>337</v>
      </c>
      <c r="BT54">
        <v>338</v>
      </c>
      <c r="BU54">
        <v>340</v>
      </c>
      <c r="BV54">
        <v>343</v>
      </c>
      <c r="BW54">
        <v>345</v>
      </c>
      <c r="BX54">
        <v>345</v>
      </c>
      <c r="BY54">
        <v>349</v>
      </c>
    </row>
    <row r="55" spans="1:77" x14ac:dyDescent="0.25">
      <c r="A55" t="s">
        <v>60</v>
      </c>
      <c r="B55" t="s">
        <v>56</v>
      </c>
      <c r="C55">
        <v>37.809899999999999</v>
      </c>
      <c r="D55">
        <v>101.0583</v>
      </c>
      <c r="E55">
        <v>0</v>
      </c>
      <c r="F55">
        <v>2</v>
      </c>
      <c r="G55">
        <v>2</v>
      </c>
      <c r="H55">
        <v>4</v>
      </c>
      <c r="I55">
        <v>7</v>
      </c>
      <c r="J55">
        <v>14</v>
      </c>
      <c r="K55">
        <v>19</v>
      </c>
      <c r="L55">
        <v>24</v>
      </c>
      <c r="M55">
        <v>26</v>
      </c>
      <c r="N55">
        <v>29</v>
      </c>
      <c r="O55">
        <v>40</v>
      </c>
      <c r="P55">
        <v>51</v>
      </c>
      <c r="Q55">
        <v>55</v>
      </c>
      <c r="R55">
        <v>57</v>
      </c>
      <c r="S55">
        <v>62</v>
      </c>
      <c r="T55">
        <v>62</v>
      </c>
      <c r="U55">
        <v>67</v>
      </c>
      <c r="V55">
        <v>79</v>
      </c>
      <c r="W55">
        <v>83</v>
      </c>
      <c r="X55">
        <v>83</v>
      </c>
      <c r="Y55">
        <v>86</v>
      </c>
      <c r="Z55">
        <v>87</v>
      </c>
      <c r="AA55">
        <v>90</v>
      </c>
      <c r="AB55">
        <v>90</v>
      </c>
      <c r="AC55">
        <v>90</v>
      </c>
      <c r="AD55">
        <v>90</v>
      </c>
      <c r="AE55">
        <v>91</v>
      </c>
      <c r="AF55">
        <v>91</v>
      </c>
      <c r="AG55">
        <v>91</v>
      </c>
      <c r="AH55">
        <v>91</v>
      </c>
      <c r="AI55">
        <v>91</v>
      </c>
      <c r="AJ55">
        <v>91</v>
      </c>
      <c r="AK55">
        <v>91</v>
      </c>
      <c r="AL55">
        <v>91</v>
      </c>
      <c r="AM55">
        <v>91</v>
      </c>
      <c r="AN55">
        <v>91</v>
      </c>
      <c r="AO55">
        <v>91</v>
      </c>
      <c r="AP55">
        <v>91</v>
      </c>
      <c r="AQ55">
        <v>91</v>
      </c>
      <c r="AR55">
        <v>91</v>
      </c>
      <c r="AS55">
        <v>91</v>
      </c>
      <c r="AT55">
        <v>91</v>
      </c>
      <c r="AU55">
        <v>91</v>
      </c>
      <c r="AV55">
        <v>102</v>
      </c>
      <c r="AW55">
        <v>119</v>
      </c>
      <c r="AX55">
        <v>120</v>
      </c>
      <c r="AY55">
        <v>124</v>
      </c>
      <c r="AZ55">
        <v>124</v>
      </c>
      <c r="BA55">
        <v>125</v>
      </c>
      <c r="BB55">
        <v>127</v>
      </c>
      <c r="BC55">
        <v>127</v>
      </c>
      <c r="BD55">
        <v>127</v>
      </c>
      <c r="BE55">
        <v>129</v>
      </c>
      <c r="BF55">
        <v>133</v>
      </c>
      <c r="BG55">
        <v>133</v>
      </c>
      <c r="BH55">
        <v>133</v>
      </c>
      <c r="BI55">
        <v>133</v>
      </c>
      <c r="BJ55">
        <v>134</v>
      </c>
      <c r="BK55">
        <v>134</v>
      </c>
      <c r="BL55">
        <v>134</v>
      </c>
      <c r="BM55">
        <v>136</v>
      </c>
      <c r="BN55">
        <v>136</v>
      </c>
      <c r="BO55">
        <v>136</v>
      </c>
      <c r="BP55">
        <v>136</v>
      </c>
      <c r="BQ55">
        <v>136</v>
      </c>
      <c r="BR55">
        <v>136</v>
      </c>
      <c r="BS55">
        <v>136</v>
      </c>
      <c r="BT55">
        <v>138</v>
      </c>
      <c r="BU55">
        <v>138</v>
      </c>
      <c r="BV55">
        <v>138</v>
      </c>
      <c r="BW55">
        <v>138</v>
      </c>
      <c r="BX55">
        <v>138</v>
      </c>
      <c r="BY55">
        <v>138</v>
      </c>
    </row>
    <row r="56" spans="1:77" x14ac:dyDescent="0.25">
      <c r="A56" t="s">
        <v>61</v>
      </c>
      <c r="B56" t="s">
        <v>56</v>
      </c>
      <c r="C56">
        <v>23.341699999999999</v>
      </c>
      <c r="D56">
        <v>113.42440000000001</v>
      </c>
      <c r="E56">
        <v>26</v>
      </c>
      <c r="F56">
        <v>32</v>
      </c>
      <c r="G56">
        <v>53</v>
      </c>
      <c r="H56">
        <v>78</v>
      </c>
      <c r="I56">
        <v>111</v>
      </c>
      <c r="J56">
        <v>151</v>
      </c>
      <c r="K56">
        <v>207</v>
      </c>
      <c r="L56">
        <v>277</v>
      </c>
      <c r="M56">
        <v>354</v>
      </c>
      <c r="N56">
        <v>436</v>
      </c>
      <c r="O56">
        <v>535</v>
      </c>
      <c r="P56">
        <v>632</v>
      </c>
      <c r="Q56">
        <v>725</v>
      </c>
      <c r="R56">
        <v>813</v>
      </c>
      <c r="S56">
        <v>895</v>
      </c>
      <c r="T56">
        <v>970</v>
      </c>
      <c r="U56">
        <v>1034</v>
      </c>
      <c r="V56">
        <v>1095</v>
      </c>
      <c r="W56">
        <v>1131</v>
      </c>
      <c r="X56">
        <v>1159</v>
      </c>
      <c r="Y56">
        <v>1177</v>
      </c>
      <c r="Z56">
        <v>1219</v>
      </c>
      <c r="AA56">
        <v>1241</v>
      </c>
      <c r="AB56">
        <v>1261</v>
      </c>
      <c r="AC56">
        <v>1294</v>
      </c>
      <c r="AD56">
        <v>1316</v>
      </c>
      <c r="AE56">
        <v>1322</v>
      </c>
      <c r="AF56">
        <v>1328</v>
      </c>
      <c r="AG56">
        <v>1331</v>
      </c>
      <c r="AH56">
        <v>1332</v>
      </c>
      <c r="AI56">
        <v>1333</v>
      </c>
      <c r="AJ56">
        <v>1339</v>
      </c>
      <c r="AK56">
        <v>1342</v>
      </c>
      <c r="AL56">
        <v>1345</v>
      </c>
      <c r="AM56">
        <v>1347</v>
      </c>
      <c r="AN56">
        <v>1347</v>
      </c>
      <c r="AO56">
        <v>1347</v>
      </c>
      <c r="AP56">
        <v>1348</v>
      </c>
      <c r="AQ56">
        <v>1349</v>
      </c>
      <c r="AR56">
        <v>1349</v>
      </c>
      <c r="AS56">
        <v>1350</v>
      </c>
      <c r="AT56">
        <v>1350</v>
      </c>
      <c r="AU56">
        <v>1350</v>
      </c>
      <c r="AV56">
        <v>1351</v>
      </c>
      <c r="AW56">
        <v>1352</v>
      </c>
      <c r="AX56">
        <v>1352</v>
      </c>
      <c r="AY56">
        <v>1352</v>
      </c>
      <c r="AZ56">
        <v>1352</v>
      </c>
      <c r="BA56">
        <v>1353</v>
      </c>
      <c r="BB56">
        <v>1356</v>
      </c>
      <c r="BC56">
        <v>1356</v>
      </c>
      <c r="BD56">
        <v>1356</v>
      </c>
      <c r="BE56">
        <v>1356</v>
      </c>
      <c r="BF56">
        <v>1360</v>
      </c>
      <c r="BG56">
        <v>1361</v>
      </c>
      <c r="BH56">
        <v>1364</v>
      </c>
      <c r="BI56">
        <v>1370</v>
      </c>
      <c r="BJ56">
        <v>1378</v>
      </c>
      <c r="BK56">
        <v>1395</v>
      </c>
      <c r="BL56">
        <v>1400</v>
      </c>
      <c r="BM56">
        <v>1413</v>
      </c>
      <c r="BN56">
        <v>1415</v>
      </c>
      <c r="BO56">
        <v>1428</v>
      </c>
      <c r="BP56">
        <v>1433</v>
      </c>
      <c r="BQ56">
        <v>1448</v>
      </c>
      <c r="BR56">
        <v>1456</v>
      </c>
      <c r="BS56">
        <v>1467</v>
      </c>
      <c r="BT56">
        <v>1475</v>
      </c>
      <c r="BU56">
        <v>1484</v>
      </c>
      <c r="BV56">
        <v>1494</v>
      </c>
      <c r="BW56">
        <v>1501</v>
      </c>
      <c r="BX56">
        <v>1507</v>
      </c>
      <c r="BY56">
        <v>1514</v>
      </c>
    </row>
    <row r="57" spans="1:77" x14ac:dyDescent="0.25">
      <c r="A57" t="s">
        <v>62</v>
      </c>
      <c r="B57" t="s">
        <v>56</v>
      </c>
      <c r="C57">
        <v>23.829799999999999</v>
      </c>
      <c r="D57">
        <v>108.7881</v>
      </c>
      <c r="E57">
        <v>2</v>
      </c>
      <c r="F57">
        <v>5</v>
      </c>
      <c r="G57">
        <v>23</v>
      </c>
      <c r="H57">
        <v>23</v>
      </c>
      <c r="I57">
        <v>36</v>
      </c>
      <c r="J57">
        <v>46</v>
      </c>
      <c r="K57">
        <v>51</v>
      </c>
      <c r="L57">
        <v>58</v>
      </c>
      <c r="M57">
        <v>78</v>
      </c>
      <c r="N57">
        <v>87</v>
      </c>
      <c r="O57">
        <v>100</v>
      </c>
      <c r="P57">
        <v>111</v>
      </c>
      <c r="Q57">
        <v>127</v>
      </c>
      <c r="R57">
        <v>139</v>
      </c>
      <c r="S57">
        <v>150</v>
      </c>
      <c r="T57">
        <v>168</v>
      </c>
      <c r="U57">
        <v>172</v>
      </c>
      <c r="V57">
        <v>183</v>
      </c>
      <c r="W57">
        <v>195</v>
      </c>
      <c r="X57">
        <v>210</v>
      </c>
      <c r="Y57">
        <v>215</v>
      </c>
      <c r="Z57">
        <v>222</v>
      </c>
      <c r="AA57">
        <v>222</v>
      </c>
      <c r="AB57">
        <v>226</v>
      </c>
      <c r="AC57">
        <v>235</v>
      </c>
      <c r="AD57">
        <v>237</v>
      </c>
      <c r="AE57">
        <v>238</v>
      </c>
      <c r="AF57">
        <v>242</v>
      </c>
      <c r="AG57">
        <v>244</v>
      </c>
      <c r="AH57">
        <v>245</v>
      </c>
      <c r="AI57">
        <v>246</v>
      </c>
      <c r="AJ57">
        <v>249</v>
      </c>
      <c r="AK57">
        <v>249</v>
      </c>
      <c r="AL57">
        <v>251</v>
      </c>
      <c r="AM57">
        <v>252</v>
      </c>
      <c r="AN57">
        <v>252</v>
      </c>
      <c r="AO57">
        <v>252</v>
      </c>
      <c r="AP57">
        <v>252</v>
      </c>
      <c r="AQ57">
        <v>252</v>
      </c>
      <c r="AR57">
        <v>252</v>
      </c>
      <c r="AS57">
        <v>252</v>
      </c>
      <c r="AT57">
        <v>252</v>
      </c>
      <c r="AU57">
        <v>252</v>
      </c>
      <c r="AV57">
        <v>252</v>
      </c>
      <c r="AW57">
        <v>252</v>
      </c>
      <c r="AX57">
        <v>252</v>
      </c>
      <c r="AY57">
        <v>252</v>
      </c>
      <c r="AZ57">
        <v>252</v>
      </c>
      <c r="BA57">
        <v>252</v>
      </c>
      <c r="BB57">
        <v>252</v>
      </c>
      <c r="BC57">
        <v>252</v>
      </c>
      <c r="BD57">
        <v>252</v>
      </c>
      <c r="BE57">
        <v>252</v>
      </c>
      <c r="BF57">
        <v>252</v>
      </c>
      <c r="BG57">
        <v>252</v>
      </c>
      <c r="BH57">
        <v>253</v>
      </c>
      <c r="BI57">
        <v>253</v>
      </c>
      <c r="BJ57">
        <v>253</v>
      </c>
      <c r="BK57">
        <v>254</v>
      </c>
      <c r="BL57">
        <v>254</v>
      </c>
      <c r="BM57">
        <v>254</v>
      </c>
      <c r="BN57">
        <v>254</v>
      </c>
      <c r="BO57">
        <v>254</v>
      </c>
      <c r="BP57">
        <v>254</v>
      </c>
      <c r="BQ57">
        <v>254</v>
      </c>
      <c r="BR57">
        <v>254</v>
      </c>
      <c r="BS57">
        <v>254</v>
      </c>
      <c r="BT57">
        <v>254</v>
      </c>
      <c r="BU57">
        <v>254</v>
      </c>
      <c r="BV57">
        <v>254</v>
      </c>
      <c r="BW57">
        <v>254</v>
      </c>
      <c r="BX57">
        <v>254</v>
      </c>
      <c r="BY57">
        <v>254</v>
      </c>
    </row>
    <row r="58" spans="1:77" x14ac:dyDescent="0.25">
      <c r="A58" t="s">
        <v>63</v>
      </c>
      <c r="B58" t="s">
        <v>56</v>
      </c>
      <c r="C58">
        <v>26.8154</v>
      </c>
      <c r="D58">
        <v>106.87479999999999</v>
      </c>
      <c r="E58">
        <v>1</v>
      </c>
      <c r="F58">
        <v>3</v>
      </c>
      <c r="G58">
        <v>3</v>
      </c>
      <c r="H58">
        <v>4</v>
      </c>
      <c r="I58">
        <v>5</v>
      </c>
      <c r="J58">
        <v>7</v>
      </c>
      <c r="K58">
        <v>9</v>
      </c>
      <c r="L58">
        <v>9</v>
      </c>
      <c r="M58">
        <v>12</v>
      </c>
      <c r="N58">
        <v>29</v>
      </c>
      <c r="O58">
        <v>29</v>
      </c>
      <c r="P58">
        <v>38</v>
      </c>
      <c r="Q58">
        <v>46</v>
      </c>
      <c r="R58">
        <v>58</v>
      </c>
      <c r="S58">
        <v>64</v>
      </c>
      <c r="T58">
        <v>71</v>
      </c>
      <c r="U58">
        <v>81</v>
      </c>
      <c r="V58">
        <v>89</v>
      </c>
      <c r="W58">
        <v>99</v>
      </c>
      <c r="X58">
        <v>109</v>
      </c>
      <c r="Y58">
        <v>127</v>
      </c>
      <c r="Z58">
        <v>133</v>
      </c>
      <c r="AA58">
        <v>135</v>
      </c>
      <c r="AB58">
        <v>140</v>
      </c>
      <c r="AC58">
        <v>143</v>
      </c>
      <c r="AD58">
        <v>144</v>
      </c>
      <c r="AE58">
        <v>146</v>
      </c>
      <c r="AF58">
        <v>146</v>
      </c>
      <c r="AG58">
        <v>146</v>
      </c>
      <c r="AH58">
        <v>146</v>
      </c>
      <c r="AI58">
        <v>146</v>
      </c>
      <c r="AJ58">
        <v>146</v>
      </c>
      <c r="AK58">
        <v>146</v>
      </c>
      <c r="AL58">
        <v>146</v>
      </c>
      <c r="AM58">
        <v>146</v>
      </c>
      <c r="AN58">
        <v>146</v>
      </c>
      <c r="AO58">
        <v>146</v>
      </c>
      <c r="AP58">
        <v>146</v>
      </c>
      <c r="AQ58">
        <v>146</v>
      </c>
      <c r="AR58">
        <v>146</v>
      </c>
      <c r="AS58">
        <v>146</v>
      </c>
      <c r="AT58">
        <v>146</v>
      </c>
      <c r="AU58">
        <v>146</v>
      </c>
      <c r="AV58">
        <v>146</v>
      </c>
      <c r="AW58">
        <v>146</v>
      </c>
      <c r="AX58">
        <v>146</v>
      </c>
      <c r="AY58">
        <v>146</v>
      </c>
      <c r="AZ58">
        <v>146</v>
      </c>
      <c r="BA58">
        <v>146</v>
      </c>
      <c r="BB58">
        <v>146</v>
      </c>
      <c r="BC58">
        <v>146</v>
      </c>
      <c r="BD58">
        <v>146</v>
      </c>
      <c r="BE58">
        <v>146</v>
      </c>
      <c r="BF58">
        <v>146</v>
      </c>
      <c r="BG58">
        <v>146</v>
      </c>
      <c r="BH58">
        <v>147</v>
      </c>
      <c r="BI58">
        <v>146</v>
      </c>
      <c r="BJ58">
        <v>146</v>
      </c>
      <c r="BK58">
        <v>146</v>
      </c>
      <c r="BL58">
        <v>146</v>
      </c>
      <c r="BM58">
        <v>146</v>
      </c>
      <c r="BN58">
        <v>146</v>
      </c>
      <c r="BO58">
        <v>146</v>
      </c>
      <c r="BP58">
        <v>146</v>
      </c>
      <c r="BQ58">
        <v>146</v>
      </c>
      <c r="BR58">
        <v>146</v>
      </c>
      <c r="BS58">
        <v>146</v>
      </c>
      <c r="BT58">
        <v>146</v>
      </c>
      <c r="BU58">
        <v>146</v>
      </c>
      <c r="BV58">
        <v>146</v>
      </c>
      <c r="BW58">
        <v>146</v>
      </c>
      <c r="BX58">
        <v>146</v>
      </c>
      <c r="BY58">
        <v>146</v>
      </c>
    </row>
    <row r="59" spans="1:77" x14ac:dyDescent="0.25">
      <c r="A59" t="s">
        <v>64</v>
      </c>
      <c r="B59" t="s">
        <v>56</v>
      </c>
      <c r="C59">
        <v>19.195900000000002</v>
      </c>
      <c r="D59">
        <v>109.7453</v>
      </c>
      <c r="E59">
        <v>4</v>
      </c>
      <c r="F59">
        <v>5</v>
      </c>
      <c r="G59">
        <v>8</v>
      </c>
      <c r="H59">
        <v>19</v>
      </c>
      <c r="I59">
        <v>22</v>
      </c>
      <c r="J59">
        <v>33</v>
      </c>
      <c r="K59">
        <v>40</v>
      </c>
      <c r="L59">
        <v>43</v>
      </c>
      <c r="M59">
        <v>46</v>
      </c>
      <c r="N59">
        <v>52</v>
      </c>
      <c r="O59">
        <v>62</v>
      </c>
      <c r="P59">
        <v>64</v>
      </c>
      <c r="Q59">
        <v>72</v>
      </c>
      <c r="R59">
        <v>80</v>
      </c>
      <c r="S59">
        <v>99</v>
      </c>
      <c r="T59">
        <v>106</v>
      </c>
      <c r="U59">
        <v>117</v>
      </c>
      <c r="V59">
        <v>124</v>
      </c>
      <c r="W59">
        <v>131</v>
      </c>
      <c r="X59">
        <v>138</v>
      </c>
      <c r="Y59">
        <v>144</v>
      </c>
      <c r="Z59">
        <v>157</v>
      </c>
      <c r="AA59">
        <v>157</v>
      </c>
      <c r="AB59">
        <v>159</v>
      </c>
      <c r="AC59">
        <v>162</v>
      </c>
      <c r="AD59">
        <v>162</v>
      </c>
      <c r="AE59">
        <v>163</v>
      </c>
      <c r="AF59">
        <v>163</v>
      </c>
      <c r="AG59">
        <v>168</v>
      </c>
      <c r="AH59">
        <v>168</v>
      </c>
      <c r="AI59">
        <v>168</v>
      </c>
      <c r="AJ59">
        <v>168</v>
      </c>
      <c r="AK59">
        <v>168</v>
      </c>
      <c r="AL59">
        <v>168</v>
      </c>
      <c r="AM59">
        <v>168</v>
      </c>
      <c r="AN59">
        <v>168</v>
      </c>
      <c r="AO59">
        <v>168</v>
      </c>
      <c r="AP59">
        <v>168</v>
      </c>
      <c r="AQ59">
        <v>168</v>
      </c>
      <c r="AR59">
        <v>168</v>
      </c>
      <c r="AS59">
        <v>168</v>
      </c>
      <c r="AT59">
        <v>168</v>
      </c>
      <c r="AU59">
        <v>168</v>
      </c>
      <c r="AV59">
        <v>168</v>
      </c>
      <c r="AW59">
        <v>168</v>
      </c>
      <c r="AX59">
        <v>168</v>
      </c>
      <c r="AY59">
        <v>168</v>
      </c>
      <c r="AZ59">
        <v>168</v>
      </c>
      <c r="BA59">
        <v>168</v>
      </c>
      <c r="BB59">
        <v>168</v>
      </c>
      <c r="BC59">
        <v>168</v>
      </c>
      <c r="BD59">
        <v>168</v>
      </c>
      <c r="BE59">
        <v>168</v>
      </c>
      <c r="BF59">
        <v>168</v>
      </c>
      <c r="BG59">
        <v>168</v>
      </c>
      <c r="BH59">
        <v>168</v>
      </c>
      <c r="BI59">
        <v>168</v>
      </c>
      <c r="BJ59">
        <v>168</v>
      </c>
      <c r="BK59">
        <v>168</v>
      </c>
      <c r="BL59">
        <v>168</v>
      </c>
      <c r="BM59">
        <v>168</v>
      </c>
      <c r="BN59">
        <v>168</v>
      </c>
      <c r="BO59">
        <v>168</v>
      </c>
      <c r="BP59">
        <v>168</v>
      </c>
      <c r="BQ59">
        <v>168</v>
      </c>
      <c r="BR59">
        <v>168</v>
      </c>
      <c r="BS59">
        <v>168</v>
      </c>
      <c r="BT59">
        <v>168</v>
      </c>
      <c r="BU59">
        <v>168</v>
      </c>
      <c r="BV59">
        <v>168</v>
      </c>
      <c r="BW59">
        <v>168</v>
      </c>
      <c r="BX59">
        <v>168</v>
      </c>
      <c r="BY59">
        <v>168</v>
      </c>
    </row>
    <row r="60" spans="1:77" x14ac:dyDescent="0.25">
      <c r="A60" t="s">
        <v>65</v>
      </c>
      <c r="B60" t="s">
        <v>56</v>
      </c>
      <c r="C60">
        <v>39.548999999999999</v>
      </c>
      <c r="D60">
        <v>116.1306</v>
      </c>
      <c r="E60">
        <v>1</v>
      </c>
      <c r="F60">
        <v>1</v>
      </c>
      <c r="G60">
        <v>2</v>
      </c>
      <c r="H60">
        <v>8</v>
      </c>
      <c r="I60">
        <v>13</v>
      </c>
      <c r="J60">
        <v>18</v>
      </c>
      <c r="K60">
        <v>33</v>
      </c>
      <c r="L60">
        <v>48</v>
      </c>
      <c r="M60">
        <v>65</v>
      </c>
      <c r="N60">
        <v>82</v>
      </c>
      <c r="O60">
        <v>96</v>
      </c>
      <c r="P60">
        <v>104</v>
      </c>
      <c r="Q60">
        <v>113</v>
      </c>
      <c r="R60">
        <v>126</v>
      </c>
      <c r="S60">
        <v>135</v>
      </c>
      <c r="T60">
        <v>157</v>
      </c>
      <c r="U60">
        <v>172</v>
      </c>
      <c r="V60">
        <v>195</v>
      </c>
      <c r="W60">
        <v>206</v>
      </c>
      <c r="X60">
        <v>218</v>
      </c>
      <c r="Y60">
        <v>239</v>
      </c>
      <c r="Z60">
        <v>251</v>
      </c>
      <c r="AA60">
        <v>265</v>
      </c>
      <c r="AB60">
        <v>283</v>
      </c>
      <c r="AC60">
        <v>291</v>
      </c>
      <c r="AD60">
        <v>300</v>
      </c>
      <c r="AE60">
        <v>301</v>
      </c>
      <c r="AF60">
        <v>306</v>
      </c>
      <c r="AG60">
        <v>306</v>
      </c>
      <c r="AH60">
        <v>307</v>
      </c>
      <c r="AI60">
        <v>308</v>
      </c>
      <c r="AJ60">
        <v>309</v>
      </c>
      <c r="AK60">
        <v>311</v>
      </c>
      <c r="AL60">
        <v>311</v>
      </c>
      <c r="AM60">
        <v>311</v>
      </c>
      <c r="AN60">
        <v>312</v>
      </c>
      <c r="AO60">
        <v>317</v>
      </c>
      <c r="AP60">
        <v>318</v>
      </c>
      <c r="AQ60">
        <v>318</v>
      </c>
      <c r="AR60">
        <v>318</v>
      </c>
      <c r="AS60">
        <v>318</v>
      </c>
      <c r="AT60">
        <v>318</v>
      </c>
      <c r="AU60">
        <v>318</v>
      </c>
      <c r="AV60">
        <v>318</v>
      </c>
      <c r="AW60">
        <v>318</v>
      </c>
      <c r="AX60">
        <v>318</v>
      </c>
      <c r="AY60">
        <v>318</v>
      </c>
      <c r="AZ60">
        <v>318</v>
      </c>
      <c r="BA60">
        <v>318</v>
      </c>
      <c r="BB60">
        <v>318</v>
      </c>
      <c r="BC60">
        <v>318</v>
      </c>
      <c r="BD60">
        <v>318</v>
      </c>
      <c r="BE60">
        <v>318</v>
      </c>
      <c r="BF60">
        <v>318</v>
      </c>
      <c r="BG60">
        <v>318</v>
      </c>
      <c r="BH60">
        <v>318</v>
      </c>
      <c r="BI60">
        <v>318</v>
      </c>
      <c r="BJ60">
        <v>318</v>
      </c>
      <c r="BK60">
        <v>318</v>
      </c>
      <c r="BL60">
        <v>318</v>
      </c>
      <c r="BM60">
        <v>319</v>
      </c>
      <c r="BN60">
        <v>319</v>
      </c>
      <c r="BO60">
        <v>319</v>
      </c>
      <c r="BP60">
        <v>319</v>
      </c>
      <c r="BQ60">
        <v>319</v>
      </c>
      <c r="BR60">
        <v>319</v>
      </c>
      <c r="BS60">
        <v>319</v>
      </c>
      <c r="BT60">
        <v>319</v>
      </c>
      <c r="BU60">
        <v>321</v>
      </c>
      <c r="BV60">
        <v>321</v>
      </c>
      <c r="BW60">
        <v>323</v>
      </c>
      <c r="BX60">
        <v>325</v>
      </c>
      <c r="BY60">
        <v>326</v>
      </c>
    </row>
    <row r="61" spans="1:77" x14ac:dyDescent="0.25">
      <c r="A61" t="s">
        <v>66</v>
      </c>
      <c r="B61" t="s">
        <v>56</v>
      </c>
      <c r="C61">
        <v>47.861999999999902</v>
      </c>
      <c r="D61">
        <v>127.7615</v>
      </c>
      <c r="E61">
        <v>0</v>
      </c>
      <c r="F61">
        <v>2</v>
      </c>
      <c r="G61">
        <v>4</v>
      </c>
      <c r="H61">
        <v>9</v>
      </c>
      <c r="I61">
        <v>15</v>
      </c>
      <c r="J61">
        <v>21</v>
      </c>
      <c r="K61">
        <v>33</v>
      </c>
      <c r="L61">
        <v>38</v>
      </c>
      <c r="M61">
        <v>44</v>
      </c>
      <c r="N61">
        <v>59</v>
      </c>
      <c r="O61">
        <v>80</v>
      </c>
      <c r="P61">
        <v>95</v>
      </c>
      <c r="Q61">
        <v>121</v>
      </c>
      <c r="R61">
        <v>155</v>
      </c>
      <c r="S61">
        <v>190</v>
      </c>
      <c r="T61">
        <v>227</v>
      </c>
      <c r="U61">
        <v>277</v>
      </c>
      <c r="V61">
        <v>295</v>
      </c>
      <c r="W61">
        <v>307</v>
      </c>
      <c r="X61">
        <v>331</v>
      </c>
      <c r="Y61">
        <v>360</v>
      </c>
      <c r="Z61">
        <v>378</v>
      </c>
      <c r="AA61">
        <v>395</v>
      </c>
      <c r="AB61">
        <v>419</v>
      </c>
      <c r="AC61">
        <v>425</v>
      </c>
      <c r="AD61">
        <v>445</v>
      </c>
      <c r="AE61">
        <v>457</v>
      </c>
      <c r="AF61">
        <v>464</v>
      </c>
      <c r="AG61">
        <v>470</v>
      </c>
      <c r="AH61">
        <v>476</v>
      </c>
      <c r="AI61">
        <v>479</v>
      </c>
      <c r="AJ61">
        <v>479</v>
      </c>
      <c r="AK61">
        <v>480</v>
      </c>
      <c r="AL61">
        <v>480</v>
      </c>
      <c r="AM61">
        <v>480</v>
      </c>
      <c r="AN61">
        <v>480</v>
      </c>
      <c r="AO61">
        <v>480</v>
      </c>
      <c r="AP61">
        <v>480</v>
      </c>
      <c r="AQ61">
        <v>480</v>
      </c>
      <c r="AR61">
        <v>480</v>
      </c>
      <c r="AS61">
        <v>480</v>
      </c>
      <c r="AT61">
        <v>480</v>
      </c>
      <c r="AU61">
        <v>480</v>
      </c>
      <c r="AV61">
        <v>481</v>
      </c>
      <c r="AW61">
        <v>481</v>
      </c>
      <c r="AX61">
        <v>481</v>
      </c>
      <c r="AY61">
        <v>481</v>
      </c>
      <c r="AZ61">
        <v>481</v>
      </c>
      <c r="BA61">
        <v>481</v>
      </c>
      <c r="BB61">
        <v>482</v>
      </c>
      <c r="BC61">
        <v>482</v>
      </c>
      <c r="BD61">
        <v>482</v>
      </c>
      <c r="BE61">
        <v>482</v>
      </c>
      <c r="BF61">
        <v>482</v>
      </c>
      <c r="BG61">
        <v>482</v>
      </c>
      <c r="BH61">
        <v>482</v>
      </c>
      <c r="BI61">
        <v>482</v>
      </c>
      <c r="BJ61">
        <v>483</v>
      </c>
      <c r="BK61">
        <v>484</v>
      </c>
      <c r="BL61">
        <v>484</v>
      </c>
      <c r="BM61">
        <v>484</v>
      </c>
      <c r="BN61">
        <v>484</v>
      </c>
      <c r="BO61">
        <v>484</v>
      </c>
      <c r="BP61">
        <v>484</v>
      </c>
      <c r="BQ61">
        <v>484</v>
      </c>
      <c r="BR61">
        <v>484</v>
      </c>
      <c r="BS61">
        <v>484</v>
      </c>
      <c r="BT61">
        <v>484</v>
      </c>
      <c r="BU61">
        <v>484</v>
      </c>
      <c r="BV61">
        <v>484</v>
      </c>
      <c r="BW61">
        <v>484</v>
      </c>
      <c r="BX61">
        <v>488</v>
      </c>
      <c r="BY61">
        <v>489</v>
      </c>
    </row>
    <row r="62" spans="1:77" x14ac:dyDescent="0.25">
      <c r="A62" t="s">
        <v>67</v>
      </c>
      <c r="B62" t="s">
        <v>56</v>
      </c>
      <c r="C62">
        <v>33.881999999999998</v>
      </c>
      <c r="D62">
        <v>113.613999999999</v>
      </c>
      <c r="E62">
        <v>5</v>
      </c>
      <c r="F62">
        <v>5</v>
      </c>
      <c r="G62">
        <v>9</v>
      </c>
      <c r="H62">
        <v>32</v>
      </c>
      <c r="I62">
        <v>83</v>
      </c>
      <c r="J62">
        <v>128</v>
      </c>
      <c r="K62">
        <v>168</v>
      </c>
      <c r="L62">
        <v>206</v>
      </c>
      <c r="M62">
        <v>278</v>
      </c>
      <c r="N62">
        <v>352</v>
      </c>
      <c r="O62">
        <v>422</v>
      </c>
      <c r="P62">
        <v>493</v>
      </c>
      <c r="Q62">
        <v>566</v>
      </c>
      <c r="R62">
        <v>675</v>
      </c>
      <c r="S62">
        <v>764</v>
      </c>
      <c r="T62">
        <v>851</v>
      </c>
      <c r="U62">
        <v>914</v>
      </c>
      <c r="V62">
        <v>981</v>
      </c>
      <c r="W62">
        <v>1033</v>
      </c>
      <c r="X62">
        <v>1073</v>
      </c>
      <c r="Y62">
        <v>1105</v>
      </c>
      <c r="Z62">
        <v>1135</v>
      </c>
      <c r="AA62">
        <v>1169</v>
      </c>
      <c r="AB62">
        <v>1184</v>
      </c>
      <c r="AC62">
        <v>1212</v>
      </c>
      <c r="AD62">
        <v>1231</v>
      </c>
      <c r="AE62">
        <v>1246</v>
      </c>
      <c r="AF62">
        <v>1257</v>
      </c>
      <c r="AG62">
        <v>1262</v>
      </c>
      <c r="AH62">
        <v>1265</v>
      </c>
      <c r="AI62">
        <v>1267</v>
      </c>
      <c r="AJ62">
        <v>1270</v>
      </c>
      <c r="AK62">
        <v>1271</v>
      </c>
      <c r="AL62">
        <v>1271</v>
      </c>
      <c r="AM62">
        <v>1271</v>
      </c>
      <c r="AN62">
        <v>1271</v>
      </c>
      <c r="AO62">
        <v>1272</v>
      </c>
      <c r="AP62">
        <v>1272</v>
      </c>
      <c r="AQ62">
        <v>1272</v>
      </c>
      <c r="AR62">
        <v>1272</v>
      </c>
      <c r="AS62">
        <v>1272</v>
      </c>
      <c r="AT62">
        <v>1272</v>
      </c>
      <c r="AU62">
        <v>1272</v>
      </c>
      <c r="AV62">
        <v>1272</v>
      </c>
      <c r="AW62">
        <v>1272</v>
      </c>
      <c r="AX62">
        <v>1272</v>
      </c>
      <c r="AY62">
        <v>1272</v>
      </c>
      <c r="AZ62">
        <v>1272</v>
      </c>
      <c r="BA62">
        <v>1272</v>
      </c>
      <c r="BB62">
        <v>1273</v>
      </c>
      <c r="BC62">
        <v>1273</v>
      </c>
      <c r="BD62">
        <v>1273</v>
      </c>
      <c r="BE62">
        <v>1273</v>
      </c>
      <c r="BF62">
        <v>1273</v>
      </c>
      <c r="BG62">
        <v>1273</v>
      </c>
      <c r="BH62">
        <v>1273</v>
      </c>
      <c r="BI62">
        <v>1273</v>
      </c>
      <c r="BJ62">
        <v>1273</v>
      </c>
      <c r="BK62">
        <v>1273</v>
      </c>
      <c r="BL62">
        <v>1273</v>
      </c>
      <c r="BM62">
        <v>1274</v>
      </c>
      <c r="BN62">
        <v>1274</v>
      </c>
      <c r="BO62">
        <v>1274</v>
      </c>
      <c r="BP62">
        <v>1274</v>
      </c>
      <c r="BQ62">
        <v>1275</v>
      </c>
      <c r="BR62">
        <v>1275</v>
      </c>
      <c r="BS62">
        <v>1275</v>
      </c>
      <c r="BT62">
        <v>1276</v>
      </c>
      <c r="BU62">
        <v>1276</v>
      </c>
      <c r="BV62">
        <v>1276</v>
      </c>
      <c r="BW62">
        <v>1276</v>
      </c>
      <c r="BX62">
        <v>1276</v>
      </c>
      <c r="BY62">
        <v>1276</v>
      </c>
    </row>
    <row r="63" spans="1:77" x14ac:dyDescent="0.25">
      <c r="A63" t="s">
        <v>68</v>
      </c>
      <c r="B63" t="s">
        <v>56</v>
      </c>
      <c r="C63">
        <v>22.3</v>
      </c>
      <c r="D63">
        <v>114.2</v>
      </c>
      <c r="E63">
        <v>0</v>
      </c>
      <c r="F63">
        <v>2</v>
      </c>
      <c r="G63">
        <v>2</v>
      </c>
      <c r="H63">
        <v>5</v>
      </c>
      <c r="I63">
        <v>8</v>
      </c>
      <c r="J63">
        <v>8</v>
      </c>
      <c r="K63">
        <v>8</v>
      </c>
      <c r="L63">
        <v>10</v>
      </c>
      <c r="M63">
        <v>10</v>
      </c>
      <c r="N63">
        <v>12</v>
      </c>
      <c r="O63">
        <v>13</v>
      </c>
      <c r="P63">
        <v>15</v>
      </c>
      <c r="Q63">
        <v>15</v>
      </c>
      <c r="R63">
        <v>17</v>
      </c>
      <c r="S63">
        <v>21</v>
      </c>
      <c r="T63">
        <v>24</v>
      </c>
      <c r="U63">
        <v>25</v>
      </c>
      <c r="V63">
        <v>26</v>
      </c>
      <c r="W63">
        <v>29</v>
      </c>
      <c r="X63">
        <v>38</v>
      </c>
      <c r="Y63">
        <v>49</v>
      </c>
      <c r="Z63">
        <v>50</v>
      </c>
      <c r="AA63">
        <v>53</v>
      </c>
      <c r="AB63">
        <v>56</v>
      </c>
      <c r="AC63">
        <v>56</v>
      </c>
      <c r="AD63">
        <v>57</v>
      </c>
      <c r="AE63">
        <v>60</v>
      </c>
      <c r="AF63">
        <v>62</v>
      </c>
      <c r="AG63">
        <v>63</v>
      </c>
      <c r="AH63">
        <v>68</v>
      </c>
      <c r="AI63">
        <v>68</v>
      </c>
      <c r="AJ63">
        <v>69</v>
      </c>
      <c r="AK63">
        <v>74</v>
      </c>
      <c r="AL63">
        <v>79</v>
      </c>
      <c r="AM63">
        <v>84</v>
      </c>
      <c r="AN63">
        <v>91</v>
      </c>
      <c r="AO63">
        <v>92</v>
      </c>
      <c r="AP63">
        <v>94</v>
      </c>
      <c r="AQ63">
        <v>95</v>
      </c>
      <c r="AR63">
        <v>96</v>
      </c>
      <c r="AS63">
        <v>100</v>
      </c>
      <c r="AT63">
        <v>100</v>
      </c>
      <c r="AU63">
        <v>105</v>
      </c>
      <c r="AV63">
        <v>105</v>
      </c>
      <c r="AW63">
        <v>107</v>
      </c>
      <c r="AX63">
        <v>108</v>
      </c>
      <c r="AY63">
        <v>114</v>
      </c>
      <c r="AZ63">
        <v>115</v>
      </c>
      <c r="BA63">
        <v>120</v>
      </c>
      <c r="BB63">
        <v>126</v>
      </c>
      <c r="BC63">
        <v>129</v>
      </c>
      <c r="BD63">
        <v>134</v>
      </c>
      <c r="BE63">
        <v>140</v>
      </c>
      <c r="BF63">
        <v>145</v>
      </c>
      <c r="BG63">
        <v>155</v>
      </c>
      <c r="BH63">
        <v>162</v>
      </c>
      <c r="BI63">
        <v>181</v>
      </c>
      <c r="BJ63">
        <v>208</v>
      </c>
      <c r="BK63">
        <v>256</v>
      </c>
      <c r="BL63">
        <v>273</v>
      </c>
      <c r="BM63">
        <v>317</v>
      </c>
      <c r="BN63">
        <v>356</v>
      </c>
      <c r="BO63">
        <v>386</v>
      </c>
      <c r="BP63">
        <v>410</v>
      </c>
      <c r="BQ63">
        <v>453</v>
      </c>
      <c r="BR63">
        <v>519</v>
      </c>
      <c r="BS63">
        <v>561</v>
      </c>
      <c r="BT63">
        <v>641</v>
      </c>
      <c r="BU63">
        <v>682</v>
      </c>
      <c r="BV63">
        <v>714</v>
      </c>
      <c r="BW63">
        <v>765</v>
      </c>
      <c r="BX63">
        <v>802</v>
      </c>
      <c r="BY63">
        <v>845</v>
      </c>
    </row>
    <row r="64" spans="1:77" x14ac:dyDescent="0.25">
      <c r="A64" t="s">
        <v>69</v>
      </c>
      <c r="B64" t="s">
        <v>56</v>
      </c>
      <c r="C64">
        <v>30.9756</v>
      </c>
      <c r="D64">
        <v>112.27070000000001</v>
      </c>
      <c r="E64">
        <v>444</v>
      </c>
      <c r="F64">
        <v>444</v>
      </c>
      <c r="G64">
        <v>549</v>
      </c>
      <c r="H64">
        <v>761</v>
      </c>
      <c r="I64">
        <v>1058</v>
      </c>
      <c r="J64">
        <v>1423</v>
      </c>
      <c r="K64">
        <v>3554</v>
      </c>
      <c r="L64">
        <v>3554</v>
      </c>
      <c r="M64">
        <v>4903</v>
      </c>
      <c r="N64">
        <v>5806</v>
      </c>
      <c r="O64">
        <v>7153</v>
      </c>
      <c r="P64">
        <v>11177</v>
      </c>
      <c r="Q64">
        <v>13522</v>
      </c>
      <c r="R64">
        <v>16678</v>
      </c>
      <c r="S64">
        <v>19665</v>
      </c>
      <c r="T64">
        <v>22112</v>
      </c>
      <c r="U64">
        <v>24953</v>
      </c>
      <c r="V64">
        <v>27100</v>
      </c>
      <c r="W64">
        <v>29631</v>
      </c>
      <c r="X64">
        <v>31728</v>
      </c>
      <c r="Y64">
        <v>33366</v>
      </c>
      <c r="Z64">
        <v>33366</v>
      </c>
      <c r="AA64">
        <v>48206</v>
      </c>
      <c r="AB64">
        <v>54406</v>
      </c>
      <c r="AC64">
        <v>56249</v>
      </c>
      <c r="AD64">
        <v>58182</v>
      </c>
      <c r="AE64">
        <v>59989</v>
      </c>
      <c r="AF64">
        <v>61682</v>
      </c>
      <c r="AG64">
        <v>62031</v>
      </c>
      <c r="AH64">
        <v>62442</v>
      </c>
      <c r="AI64">
        <v>62662</v>
      </c>
      <c r="AJ64">
        <v>64084</v>
      </c>
      <c r="AK64">
        <v>64084</v>
      </c>
      <c r="AL64">
        <v>64287</v>
      </c>
      <c r="AM64">
        <v>64786</v>
      </c>
      <c r="AN64">
        <v>65187</v>
      </c>
      <c r="AO64">
        <v>65596</v>
      </c>
      <c r="AP64">
        <v>65914</v>
      </c>
      <c r="AQ64">
        <v>66337</v>
      </c>
      <c r="AR64">
        <v>66907</v>
      </c>
      <c r="AS64">
        <v>67103</v>
      </c>
      <c r="AT64">
        <v>67217</v>
      </c>
      <c r="AU64">
        <v>67332</v>
      </c>
      <c r="AV64">
        <v>67466</v>
      </c>
      <c r="AW64">
        <v>67592</v>
      </c>
      <c r="AX64">
        <v>67666</v>
      </c>
      <c r="AY64">
        <v>67707</v>
      </c>
      <c r="AZ64">
        <v>67743</v>
      </c>
      <c r="BA64">
        <v>67760</v>
      </c>
      <c r="BB64">
        <v>67773</v>
      </c>
      <c r="BC64">
        <v>67781</v>
      </c>
      <c r="BD64">
        <v>67786</v>
      </c>
      <c r="BE64">
        <v>67790</v>
      </c>
      <c r="BF64">
        <v>67794</v>
      </c>
      <c r="BG64">
        <v>67798</v>
      </c>
      <c r="BH64">
        <v>67799</v>
      </c>
      <c r="BI64">
        <v>67800</v>
      </c>
      <c r="BJ64">
        <v>67800</v>
      </c>
      <c r="BK64">
        <v>67800</v>
      </c>
      <c r="BL64">
        <v>67800</v>
      </c>
      <c r="BM64">
        <v>67800</v>
      </c>
      <c r="BN64">
        <v>67800</v>
      </c>
      <c r="BO64">
        <v>67801</v>
      </c>
      <c r="BP64">
        <v>67801</v>
      </c>
      <c r="BQ64">
        <v>67801</v>
      </c>
      <c r="BR64">
        <v>67801</v>
      </c>
      <c r="BS64">
        <v>67801</v>
      </c>
      <c r="BT64">
        <v>67801</v>
      </c>
      <c r="BU64">
        <v>67801</v>
      </c>
      <c r="BV64">
        <v>67801</v>
      </c>
      <c r="BW64">
        <v>67802</v>
      </c>
      <c r="BX64">
        <v>67802</v>
      </c>
      <c r="BY64">
        <v>67802</v>
      </c>
    </row>
    <row r="65" spans="1:77" x14ac:dyDescent="0.25">
      <c r="A65" t="s">
        <v>70</v>
      </c>
      <c r="B65" t="s">
        <v>56</v>
      </c>
      <c r="C65">
        <v>27.610399999999998</v>
      </c>
      <c r="D65">
        <v>111.7088</v>
      </c>
      <c r="E65">
        <v>4</v>
      </c>
      <c r="F65">
        <v>9</v>
      </c>
      <c r="G65">
        <v>24</v>
      </c>
      <c r="H65">
        <v>43</v>
      </c>
      <c r="I65">
        <v>69</v>
      </c>
      <c r="J65">
        <v>100</v>
      </c>
      <c r="K65">
        <v>143</v>
      </c>
      <c r="L65">
        <v>221</v>
      </c>
      <c r="M65">
        <v>277</v>
      </c>
      <c r="N65">
        <v>332</v>
      </c>
      <c r="O65">
        <v>389</v>
      </c>
      <c r="P65">
        <v>463</v>
      </c>
      <c r="Q65">
        <v>521</v>
      </c>
      <c r="R65">
        <v>593</v>
      </c>
      <c r="S65">
        <v>661</v>
      </c>
      <c r="T65">
        <v>711</v>
      </c>
      <c r="U65">
        <v>772</v>
      </c>
      <c r="V65">
        <v>803</v>
      </c>
      <c r="W65">
        <v>838</v>
      </c>
      <c r="X65">
        <v>879</v>
      </c>
      <c r="Y65">
        <v>912</v>
      </c>
      <c r="Z65">
        <v>946</v>
      </c>
      <c r="AA65">
        <v>968</v>
      </c>
      <c r="AB65">
        <v>988</v>
      </c>
      <c r="AC65">
        <v>1001</v>
      </c>
      <c r="AD65">
        <v>1004</v>
      </c>
      <c r="AE65">
        <v>1006</v>
      </c>
      <c r="AF65">
        <v>1007</v>
      </c>
      <c r="AG65">
        <v>1008</v>
      </c>
      <c r="AH65">
        <v>1010</v>
      </c>
      <c r="AI65">
        <v>1011</v>
      </c>
      <c r="AJ65">
        <v>1013</v>
      </c>
      <c r="AK65">
        <v>1016</v>
      </c>
      <c r="AL65">
        <v>1016</v>
      </c>
      <c r="AM65">
        <v>1016</v>
      </c>
      <c r="AN65">
        <v>1016</v>
      </c>
      <c r="AO65">
        <v>1017</v>
      </c>
      <c r="AP65">
        <v>1017</v>
      </c>
      <c r="AQ65">
        <v>1018</v>
      </c>
      <c r="AR65">
        <v>1018</v>
      </c>
      <c r="AS65">
        <v>1018</v>
      </c>
      <c r="AT65">
        <v>1018</v>
      </c>
      <c r="AU65">
        <v>1018</v>
      </c>
      <c r="AV65">
        <v>1018</v>
      </c>
      <c r="AW65">
        <v>1018</v>
      </c>
      <c r="AX65">
        <v>1018</v>
      </c>
      <c r="AY65">
        <v>1018</v>
      </c>
      <c r="AZ65">
        <v>1018</v>
      </c>
      <c r="BA65">
        <v>1018</v>
      </c>
      <c r="BB65">
        <v>1018</v>
      </c>
      <c r="BC65">
        <v>1018</v>
      </c>
      <c r="BD65">
        <v>1018</v>
      </c>
      <c r="BE65">
        <v>1018</v>
      </c>
      <c r="BF65">
        <v>1018</v>
      </c>
      <c r="BG65">
        <v>1018</v>
      </c>
      <c r="BH65">
        <v>1018</v>
      </c>
      <c r="BI65">
        <v>1018</v>
      </c>
      <c r="BJ65">
        <v>1018</v>
      </c>
      <c r="BK65">
        <v>1018</v>
      </c>
      <c r="BL65">
        <v>1018</v>
      </c>
      <c r="BM65">
        <v>1018</v>
      </c>
      <c r="BN65">
        <v>1018</v>
      </c>
      <c r="BO65">
        <v>1018</v>
      </c>
      <c r="BP65">
        <v>1018</v>
      </c>
      <c r="BQ65">
        <v>1018</v>
      </c>
      <c r="BR65">
        <v>1018</v>
      </c>
      <c r="BS65">
        <v>1018</v>
      </c>
      <c r="BT65">
        <v>1018</v>
      </c>
      <c r="BU65">
        <v>1018</v>
      </c>
      <c r="BV65">
        <v>1018</v>
      </c>
      <c r="BW65">
        <v>1018</v>
      </c>
      <c r="BX65">
        <v>1019</v>
      </c>
      <c r="BY65">
        <v>1019</v>
      </c>
    </row>
    <row r="66" spans="1:77" x14ac:dyDescent="0.25">
      <c r="A66" t="s">
        <v>71</v>
      </c>
      <c r="B66" t="s">
        <v>56</v>
      </c>
      <c r="C66">
        <v>44.093499999999999</v>
      </c>
      <c r="D66">
        <v>113.9448</v>
      </c>
      <c r="E66">
        <v>0</v>
      </c>
      <c r="F66">
        <v>0</v>
      </c>
      <c r="G66">
        <v>1</v>
      </c>
      <c r="H66">
        <v>7</v>
      </c>
      <c r="I66">
        <v>7</v>
      </c>
      <c r="J66">
        <v>11</v>
      </c>
      <c r="K66">
        <v>15</v>
      </c>
      <c r="L66">
        <v>16</v>
      </c>
      <c r="M66">
        <v>19</v>
      </c>
      <c r="N66">
        <v>20</v>
      </c>
      <c r="O66">
        <v>23</v>
      </c>
      <c r="P66">
        <v>27</v>
      </c>
      <c r="Q66">
        <v>34</v>
      </c>
      <c r="R66">
        <v>35</v>
      </c>
      <c r="S66">
        <v>42</v>
      </c>
      <c r="T66">
        <v>46</v>
      </c>
      <c r="U66">
        <v>50</v>
      </c>
      <c r="V66">
        <v>52</v>
      </c>
      <c r="W66">
        <v>54</v>
      </c>
      <c r="X66">
        <v>58</v>
      </c>
      <c r="Y66">
        <v>58</v>
      </c>
      <c r="Z66">
        <v>60</v>
      </c>
      <c r="AA66">
        <v>61</v>
      </c>
      <c r="AB66">
        <v>65</v>
      </c>
      <c r="AC66">
        <v>68</v>
      </c>
      <c r="AD66">
        <v>70</v>
      </c>
      <c r="AE66">
        <v>72</v>
      </c>
      <c r="AF66">
        <v>73</v>
      </c>
      <c r="AG66">
        <v>75</v>
      </c>
      <c r="AH66">
        <v>75</v>
      </c>
      <c r="AI66">
        <v>75</v>
      </c>
      <c r="AJ66">
        <v>75</v>
      </c>
      <c r="AK66">
        <v>75</v>
      </c>
      <c r="AL66">
        <v>75</v>
      </c>
      <c r="AM66">
        <v>75</v>
      </c>
      <c r="AN66">
        <v>75</v>
      </c>
      <c r="AO66">
        <v>75</v>
      </c>
      <c r="AP66">
        <v>75</v>
      </c>
      <c r="AQ66">
        <v>75</v>
      </c>
      <c r="AR66">
        <v>75</v>
      </c>
      <c r="AS66">
        <v>75</v>
      </c>
      <c r="AT66">
        <v>75</v>
      </c>
      <c r="AU66">
        <v>75</v>
      </c>
      <c r="AV66">
        <v>75</v>
      </c>
      <c r="AW66">
        <v>75</v>
      </c>
      <c r="AX66">
        <v>75</v>
      </c>
      <c r="AY66">
        <v>75</v>
      </c>
      <c r="AZ66">
        <v>75</v>
      </c>
      <c r="BA66">
        <v>75</v>
      </c>
      <c r="BB66">
        <v>75</v>
      </c>
      <c r="BC66">
        <v>75</v>
      </c>
      <c r="BD66">
        <v>75</v>
      </c>
      <c r="BE66">
        <v>75</v>
      </c>
      <c r="BF66">
        <v>75</v>
      </c>
      <c r="BG66">
        <v>75</v>
      </c>
      <c r="BH66">
        <v>75</v>
      </c>
      <c r="BI66">
        <v>75</v>
      </c>
      <c r="BJ66">
        <v>75</v>
      </c>
      <c r="BK66">
        <v>75</v>
      </c>
      <c r="BL66">
        <v>75</v>
      </c>
      <c r="BM66">
        <v>75</v>
      </c>
      <c r="BN66">
        <v>75</v>
      </c>
      <c r="BO66">
        <v>75</v>
      </c>
      <c r="BP66">
        <v>77</v>
      </c>
      <c r="BQ66">
        <v>89</v>
      </c>
      <c r="BR66">
        <v>92</v>
      </c>
      <c r="BS66">
        <v>94</v>
      </c>
      <c r="BT66">
        <v>95</v>
      </c>
      <c r="BU66">
        <v>97</v>
      </c>
      <c r="BV66">
        <v>107</v>
      </c>
      <c r="BW66">
        <v>111</v>
      </c>
      <c r="BX66">
        <v>117</v>
      </c>
      <c r="BY66">
        <v>117</v>
      </c>
    </row>
    <row r="67" spans="1:77" x14ac:dyDescent="0.25">
      <c r="A67" t="s">
        <v>72</v>
      </c>
      <c r="B67" t="s">
        <v>56</v>
      </c>
      <c r="C67">
        <v>32.9711</v>
      </c>
      <c r="D67">
        <v>119.455</v>
      </c>
      <c r="E67">
        <v>1</v>
      </c>
      <c r="F67">
        <v>5</v>
      </c>
      <c r="G67">
        <v>9</v>
      </c>
      <c r="H67">
        <v>18</v>
      </c>
      <c r="I67">
        <v>33</v>
      </c>
      <c r="J67">
        <v>47</v>
      </c>
      <c r="K67">
        <v>70</v>
      </c>
      <c r="L67">
        <v>99</v>
      </c>
      <c r="M67">
        <v>129</v>
      </c>
      <c r="N67">
        <v>168</v>
      </c>
      <c r="O67">
        <v>202</v>
      </c>
      <c r="P67">
        <v>236</v>
      </c>
      <c r="Q67">
        <v>271</v>
      </c>
      <c r="R67">
        <v>308</v>
      </c>
      <c r="S67">
        <v>341</v>
      </c>
      <c r="T67">
        <v>373</v>
      </c>
      <c r="U67">
        <v>408</v>
      </c>
      <c r="V67">
        <v>439</v>
      </c>
      <c r="W67">
        <v>468</v>
      </c>
      <c r="X67">
        <v>492</v>
      </c>
      <c r="Y67">
        <v>515</v>
      </c>
      <c r="Z67">
        <v>543</v>
      </c>
      <c r="AA67">
        <v>570</v>
      </c>
      <c r="AB67">
        <v>593</v>
      </c>
      <c r="AC67">
        <v>604</v>
      </c>
      <c r="AD67">
        <v>617</v>
      </c>
      <c r="AE67">
        <v>626</v>
      </c>
      <c r="AF67">
        <v>629</v>
      </c>
      <c r="AG67">
        <v>631</v>
      </c>
      <c r="AH67">
        <v>631</v>
      </c>
      <c r="AI67">
        <v>631</v>
      </c>
      <c r="AJ67">
        <v>631</v>
      </c>
      <c r="AK67">
        <v>631</v>
      </c>
      <c r="AL67">
        <v>631</v>
      </c>
      <c r="AM67">
        <v>631</v>
      </c>
      <c r="AN67">
        <v>631</v>
      </c>
      <c r="AO67">
        <v>631</v>
      </c>
      <c r="AP67">
        <v>631</v>
      </c>
      <c r="AQ67">
        <v>631</v>
      </c>
      <c r="AR67">
        <v>631</v>
      </c>
      <c r="AS67">
        <v>631</v>
      </c>
      <c r="AT67">
        <v>631</v>
      </c>
      <c r="AU67">
        <v>631</v>
      </c>
      <c r="AV67">
        <v>631</v>
      </c>
      <c r="AW67">
        <v>631</v>
      </c>
      <c r="AX67">
        <v>631</v>
      </c>
      <c r="AY67">
        <v>631</v>
      </c>
      <c r="AZ67">
        <v>631</v>
      </c>
      <c r="BA67">
        <v>631</v>
      </c>
      <c r="BB67">
        <v>631</v>
      </c>
      <c r="BC67">
        <v>631</v>
      </c>
      <c r="BD67">
        <v>631</v>
      </c>
      <c r="BE67">
        <v>631</v>
      </c>
      <c r="BF67">
        <v>631</v>
      </c>
      <c r="BG67">
        <v>631</v>
      </c>
      <c r="BH67">
        <v>631</v>
      </c>
      <c r="BI67">
        <v>631</v>
      </c>
      <c r="BJ67">
        <v>631</v>
      </c>
      <c r="BK67">
        <v>631</v>
      </c>
      <c r="BL67">
        <v>631</v>
      </c>
      <c r="BM67">
        <v>633</v>
      </c>
      <c r="BN67">
        <v>633</v>
      </c>
      <c r="BO67">
        <v>636</v>
      </c>
      <c r="BP67">
        <v>638</v>
      </c>
      <c r="BQ67">
        <v>640</v>
      </c>
      <c r="BR67">
        <v>641</v>
      </c>
      <c r="BS67">
        <v>641</v>
      </c>
      <c r="BT67">
        <v>644</v>
      </c>
      <c r="BU67">
        <v>645</v>
      </c>
      <c r="BV67">
        <v>646</v>
      </c>
      <c r="BW67">
        <v>646</v>
      </c>
      <c r="BX67">
        <v>647</v>
      </c>
      <c r="BY67">
        <v>651</v>
      </c>
    </row>
    <row r="68" spans="1:77" x14ac:dyDescent="0.25">
      <c r="A68" t="s">
        <v>73</v>
      </c>
      <c r="B68" t="s">
        <v>56</v>
      </c>
      <c r="C68">
        <v>27.614000000000001</v>
      </c>
      <c r="D68">
        <v>115.7221</v>
      </c>
      <c r="E68">
        <v>2</v>
      </c>
      <c r="F68">
        <v>7</v>
      </c>
      <c r="G68">
        <v>18</v>
      </c>
      <c r="H68">
        <v>18</v>
      </c>
      <c r="I68">
        <v>36</v>
      </c>
      <c r="J68">
        <v>72</v>
      </c>
      <c r="K68">
        <v>109</v>
      </c>
      <c r="L68">
        <v>109</v>
      </c>
      <c r="M68">
        <v>162</v>
      </c>
      <c r="N68">
        <v>240</v>
      </c>
      <c r="O68">
        <v>286</v>
      </c>
      <c r="P68">
        <v>333</v>
      </c>
      <c r="Q68">
        <v>391</v>
      </c>
      <c r="R68">
        <v>476</v>
      </c>
      <c r="S68">
        <v>548</v>
      </c>
      <c r="T68">
        <v>600</v>
      </c>
      <c r="U68">
        <v>661</v>
      </c>
      <c r="V68">
        <v>698</v>
      </c>
      <c r="W68">
        <v>740</v>
      </c>
      <c r="X68">
        <v>771</v>
      </c>
      <c r="Y68">
        <v>804</v>
      </c>
      <c r="Z68">
        <v>844</v>
      </c>
      <c r="AA68">
        <v>872</v>
      </c>
      <c r="AB68">
        <v>900</v>
      </c>
      <c r="AC68">
        <v>913</v>
      </c>
      <c r="AD68">
        <v>925</v>
      </c>
      <c r="AE68">
        <v>930</v>
      </c>
      <c r="AF68">
        <v>933</v>
      </c>
      <c r="AG68">
        <v>934</v>
      </c>
      <c r="AH68">
        <v>934</v>
      </c>
      <c r="AI68">
        <v>934</v>
      </c>
      <c r="AJ68">
        <v>934</v>
      </c>
      <c r="AK68">
        <v>934</v>
      </c>
      <c r="AL68">
        <v>934</v>
      </c>
      <c r="AM68">
        <v>934</v>
      </c>
      <c r="AN68">
        <v>934</v>
      </c>
      <c r="AO68">
        <v>934</v>
      </c>
      <c r="AP68">
        <v>935</v>
      </c>
      <c r="AQ68">
        <v>935</v>
      </c>
      <c r="AR68">
        <v>935</v>
      </c>
      <c r="AS68">
        <v>935</v>
      </c>
      <c r="AT68">
        <v>935</v>
      </c>
      <c r="AU68">
        <v>935</v>
      </c>
      <c r="AV68">
        <v>935</v>
      </c>
      <c r="AW68">
        <v>935</v>
      </c>
      <c r="AX68">
        <v>935</v>
      </c>
      <c r="AY68">
        <v>935</v>
      </c>
      <c r="AZ68">
        <v>935</v>
      </c>
      <c r="BA68">
        <v>935</v>
      </c>
      <c r="BB68">
        <v>935</v>
      </c>
      <c r="BC68">
        <v>935</v>
      </c>
      <c r="BD68">
        <v>935</v>
      </c>
      <c r="BE68">
        <v>935</v>
      </c>
      <c r="BF68">
        <v>935</v>
      </c>
      <c r="BG68">
        <v>935</v>
      </c>
      <c r="BH68">
        <v>935</v>
      </c>
      <c r="BI68">
        <v>935</v>
      </c>
      <c r="BJ68">
        <v>935</v>
      </c>
      <c r="BK68">
        <v>935</v>
      </c>
      <c r="BL68">
        <v>935</v>
      </c>
      <c r="BM68">
        <v>936</v>
      </c>
      <c r="BN68">
        <v>936</v>
      </c>
      <c r="BO68">
        <v>936</v>
      </c>
      <c r="BP68">
        <v>936</v>
      </c>
      <c r="BQ68">
        <v>936</v>
      </c>
      <c r="BR68">
        <v>936</v>
      </c>
      <c r="BS68">
        <v>936</v>
      </c>
      <c r="BT68">
        <v>937</v>
      </c>
      <c r="BU68">
        <v>937</v>
      </c>
      <c r="BV68">
        <v>937</v>
      </c>
      <c r="BW68">
        <v>937</v>
      </c>
      <c r="BX68">
        <v>937</v>
      </c>
      <c r="BY68">
        <v>937</v>
      </c>
    </row>
    <row r="69" spans="1:77" x14ac:dyDescent="0.25">
      <c r="A69" t="s">
        <v>74</v>
      </c>
      <c r="B69" t="s">
        <v>56</v>
      </c>
      <c r="C69">
        <v>43.6661</v>
      </c>
      <c r="D69">
        <v>126.1923</v>
      </c>
      <c r="E69">
        <v>0</v>
      </c>
      <c r="F69">
        <v>1</v>
      </c>
      <c r="G69">
        <v>3</v>
      </c>
      <c r="H69">
        <v>4</v>
      </c>
      <c r="I69">
        <v>4</v>
      </c>
      <c r="J69">
        <v>6</v>
      </c>
      <c r="K69">
        <v>8</v>
      </c>
      <c r="L69">
        <v>9</v>
      </c>
      <c r="M69">
        <v>14</v>
      </c>
      <c r="N69">
        <v>14</v>
      </c>
      <c r="O69">
        <v>17</v>
      </c>
      <c r="P69">
        <v>23</v>
      </c>
      <c r="Q69">
        <v>31</v>
      </c>
      <c r="R69">
        <v>42</v>
      </c>
      <c r="S69">
        <v>54</v>
      </c>
      <c r="T69">
        <v>59</v>
      </c>
      <c r="U69">
        <v>65</v>
      </c>
      <c r="V69">
        <v>69</v>
      </c>
      <c r="W69">
        <v>78</v>
      </c>
      <c r="X69">
        <v>80</v>
      </c>
      <c r="Y69">
        <v>81</v>
      </c>
      <c r="Z69">
        <v>83</v>
      </c>
      <c r="AA69">
        <v>84</v>
      </c>
      <c r="AB69">
        <v>86</v>
      </c>
      <c r="AC69">
        <v>88</v>
      </c>
      <c r="AD69">
        <v>89</v>
      </c>
      <c r="AE69">
        <v>89</v>
      </c>
      <c r="AF69">
        <v>89</v>
      </c>
      <c r="AG69">
        <v>90</v>
      </c>
      <c r="AH69">
        <v>91</v>
      </c>
      <c r="AI69">
        <v>91</v>
      </c>
      <c r="AJ69">
        <v>91</v>
      </c>
      <c r="AK69">
        <v>91</v>
      </c>
      <c r="AL69">
        <v>93</v>
      </c>
      <c r="AM69">
        <v>93</v>
      </c>
      <c r="AN69">
        <v>93</v>
      </c>
      <c r="AO69">
        <v>93</v>
      </c>
      <c r="AP69">
        <v>93</v>
      </c>
      <c r="AQ69">
        <v>93</v>
      </c>
      <c r="AR69">
        <v>93</v>
      </c>
      <c r="AS69">
        <v>93</v>
      </c>
      <c r="AT69">
        <v>93</v>
      </c>
      <c r="AU69">
        <v>93</v>
      </c>
      <c r="AV69">
        <v>93</v>
      </c>
      <c r="AW69">
        <v>93</v>
      </c>
      <c r="AX69">
        <v>93</v>
      </c>
      <c r="AY69">
        <v>93</v>
      </c>
      <c r="AZ69">
        <v>93</v>
      </c>
      <c r="BA69">
        <v>93</v>
      </c>
      <c r="BB69">
        <v>93</v>
      </c>
      <c r="BC69">
        <v>93</v>
      </c>
      <c r="BD69">
        <v>93</v>
      </c>
      <c r="BE69">
        <v>93</v>
      </c>
      <c r="BF69">
        <v>93</v>
      </c>
      <c r="BG69">
        <v>93</v>
      </c>
      <c r="BH69">
        <v>93</v>
      </c>
      <c r="BI69">
        <v>93</v>
      </c>
      <c r="BJ69">
        <v>93</v>
      </c>
      <c r="BK69">
        <v>93</v>
      </c>
      <c r="BL69">
        <v>93</v>
      </c>
      <c r="BM69">
        <v>93</v>
      </c>
      <c r="BN69">
        <v>93</v>
      </c>
      <c r="BO69">
        <v>93</v>
      </c>
      <c r="BP69">
        <v>94</v>
      </c>
      <c r="BQ69">
        <v>95</v>
      </c>
      <c r="BR69">
        <v>95</v>
      </c>
      <c r="BS69">
        <v>97</v>
      </c>
      <c r="BT69">
        <v>98</v>
      </c>
      <c r="BU69">
        <v>98</v>
      </c>
      <c r="BV69">
        <v>98</v>
      </c>
      <c r="BW69">
        <v>98</v>
      </c>
      <c r="BX69">
        <v>98</v>
      </c>
      <c r="BY69">
        <v>98</v>
      </c>
    </row>
    <row r="70" spans="1:77" x14ac:dyDescent="0.25">
      <c r="A70" t="s">
        <v>75</v>
      </c>
      <c r="B70" t="s">
        <v>56</v>
      </c>
      <c r="C70">
        <v>41.2956</v>
      </c>
      <c r="D70">
        <v>122.60850000000001</v>
      </c>
      <c r="E70">
        <v>2</v>
      </c>
      <c r="F70">
        <v>3</v>
      </c>
      <c r="G70">
        <v>4</v>
      </c>
      <c r="H70">
        <v>17</v>
      </c>
      <c r="I70">
        <v>21</v>
      </c>
      <c r="J70">
        <v>27</v>
      </c>
      <c r="K70">
        <v>34</v>
      </c>
      <c r="L70">
        <v>39</v>
      </c>
      <c r="M70">
        <v>41</v>
      </c>
      <c r="N70">
        <v>48</v>
      </c>
      <c r="O70">
        <v>64</v>
      </c>
      <c r="P70">
        <v>70</v>
      </c>
      <c r="Q70">
        <v>74</v>
      </c>
      <c r="R70">
        <v>81</v>
      </c>
      <c r="S70">
        <v>89</v>
      </c>
      <c r="T70">
        <v>94</v>
      </c>
      <c r="U70">
        <v>99</v>
      </c>
      <c r="V70">
        <v>105</v>
      </c>
      <c r="W70">
        <v>107</v>
      </c>
      <c r="X70">
        <v>108</v>
      </c>
      <c r="Y70">
        <v>111</v>
      </c>
      <c r="Z70">
        <v>116</v>
      </c>
      <c r="AA70">
        <v>117</v>
      </c>
      <c r="AB70">
        <v>119</v>
      </c>
      <c r="AC70">
        <v>119</v>
      </c>
      <c r="AD70">
        <v>121</v>
      </c>
      <c r="AE70">
        <v>121</v>
      </c>
      <c r="AF70">
        <v>121</v>
      </c>
      <c r="AG70">
        <v>121</v>
      </c>
      <c r="AH70">
        <v>121</v>
      </c>
      <c r="AI70">
        <v>121</v>
      </c>
      <c r="AJ70">
        <v>121</v>
      </c>
      <c r="AK70">
        <v>121</v>
      </c>
      <c r="AL70">
        <v>121</v>
      </c>
      <c r="AM70">
        <v>121</v>
      </c>
      <c r="AN70">
        <v>121</v>
      </c>
      <c r="AO70">
        <v>121</v>
      </c>
      <c r="AP70">
        <v>121</v>
      </c>
      <c r="AQ70">
        <v>121</v>
      </c>
      <c r="AR70">
        <v>122</v>
      </c>
      <c r="AS70">
        <v>122</v>
      </c>
      <c r="AT70">
        <v>125</v>
      </c>
      <c r="AU70">
        <v>125</v>
      </c>
      <c r="AV70">
        <v>125</v>
      </c>
      <c r="AW70">
        <v>125</v>
      </c>
      <c r="AX70">
        <v>125</v>
      </c>
      <c r="AY70">
        <v>125</v>
      </c>
      <c r="AZ70">
        <v>125</v>
      </c>
      <c r="BA70">
        <v>125</v>
      </c>
      <c r="BB70">
        <v>125</v>
      </c>
      <c r="BC70">
        <v>125</v>
      </c>
      <c r="BD70">
        <v>125</v>
      </c>
      <c r="BE70">
        <v>125</v>
      </c>
      <c r="BF70">
        <v>125</v>
      </c>
      <c r="BG70">
        <v>125</v>
      </c>
      <c r="BH70">
        <v>125</v>
      </c>
      <c r="BI70">
        <v>125</v>
      </c>
      <c r="BJ70">
        <v>125</v>
      </c>
      <c r="BK70">
        <v>126</v>
      </c>
      <c r="BL70">
        <v>126</v>
      </c>
      <c r="BM70">
        <v>127</v>
      </c>
      <c r="BN70">
        <v>127</v>
      </c>
      <c r="BO70">
        <v>127</v>
      </c>
      <c r="BP70">
        <v>127</v>
      </c>
      <c r="BQ70">
        <v>128</v>
      </c>
      <c r="BR70">
        <v>128</v>
      </c>
      <c r="BS70">
        <v>132</v>
      </c>
      <c r="BT70">
        <v>134</v>
      </c>
      <c r="BU70">
        <v>136</v>
      </c>
      <c r="BV70">
        <v>139</v>
      </c>
      <c r="BW70">
        <v>140</v>
      </c>
      <c r="BX70">
        <v>141</v>
      </c>
      <c r="BY70">
        <v>141</v>
      </c>
    </row>
    <row r="71" spans="1:77" x14ac:dyDescent="0.25">
      <c r="A71" t="s">
        <v>76</v>
      </c>
      <c r="B71" t="s">
        <v>56</v>
      </c>
      <c r="C71">
        <v>22.166699999999999</v>
      </c>
      <c r="D71">
        <v>113.55</v>
      </c>
      <c r="E71">
        <v>1</v>
      </c>
      <c r="F71">
        <v>2</v>
      </c>
      <c r="G71">
        <v>2</v>
      </c>
      <c r="H71">
        <v>2</v>
      </c>
      <c r="I71">
        <v>5</v>
      </c>
      <c r="J71">
        <v>6</v>
      </c>
      <c r="K71">
        <v>7</v>
      </c>
      <c r="L71">
        <v>7</v>
      </c>
      <c r="M71">
        <v>7</v>
      </c>
      <c r="N71">
        <v>7</v>
      </c>
      <c r="O71">
        <v>7</v>
      </c>
      <c r="P71">
        <v>8</v>
      </c>
      <c r="Q71">
        <v>8</v>
      </c>
      <c r="R71">
        <v>10</v>
      </c>
      <c r="S71">
        <v>10</v>
      </c>
      <c r="T71">
        <v>10</v>
      </c>
      <c r="U71">
        <v>10</v>
      </c>
      <c r="V71">
        <v>10</v>
      </c>
      <c r="W71">
        <v>10</v>
      </c>
      <c r="X71">
        <v>10</v>
      </c>
      <c r="Y71">
        <v>10</v>
      </c>
      <c r="Z71">
        <v>10</v>
      </c>
      <c r="AA71">
        <v>10</v>
      </c>
      <c r="AB71">
        <v>10</v>
      </c>
      <c r="AC71">
        <v>10</v>
      </c>
      <c r="AD71">
        <v>10</v>
      </c>
      <c r="AE71">
        <v>10</v>
      </c>
      <c r="AF71">
        <v>10</v>
      </c>
      <c r="AG71">
        <v>10</v>
      </c>
      <c r="AH71">
        <v>10</v>
      </c>
      <c r="AI71">
        <v>10</v>
      </c>
      <c r="AJ71">
        <v>10</v>
      </c>
      <c r="AK71">
        <v>10</v>
      </c>
      <c r="AL71">
        <v>10</v>
      </c>
      <c r="AM71">
        <v>10</v>
      </c>
      <c r="AN71">
        <v>10</v>
      </c>
      <c r="AO71">
        <v>10</v>
      </c>
      <c r="AP71">
        <v>10</v>
      </c>
      <c r="AQ71">
        <v>10</v>
      </c>
      <c r="AR71">
        <v>10</v>
      </c>
      <c r="AS71">
        <v>10</v>
      </c>
      <c r="AT71">
        <v>10</v>
      </c>
      <c r="AU71">
        <v>10</v>
      </c>
      <c r="AV71">
        <v>10</v>
      </c>
      <c r="AW71">
        <v>10</v>
      </c>
      <c r="AX71">
        <v>10</v>
      </c>
      <c r="AY71">
        <v>10</v>
      </c>
      <c r="AZ71">
        <v>10</v>
      </c>
      <c r="BA71">
        <v>10</v>
      </c>
      <c r="BB71">
        <v>10</v>
      </c>
      <c r="BC71">
        <v>10</v>
      </c>
      <c r="BD71">
        <v>10</v>
      </c>
      <c r="BE71">
        <v>10</v>
      </c>
      <c r="BF71">
        <v>10</v>
      </c>
      <c r="BG71">
        <v>11</v>
      </c>
      <c r="BH71">
        <v>12</v>
      </c>
      <c r="BI71">
        <v>15</v>
      </c>
      <c r="BJ71">
        <v>17</v>
      </c>
      <c r="BK71">
        <v>17</v>
      </c>
      <c r="BL71">
        <v>18</v>
      </c>
      <c r="BM71">
        <v>24</v>
      </c>
      <c r="BN71">
        <v>24</v>
      </c>
      <c r="BO71">
        <v>25</v>
      </c>
      <c r="BP71">
        <v>30</v>
      </c>
      <c r="BQ71">
        <v>31</v>
      </c>
      <c r="BR71">
        <v>33</v>
      </c>
      <c r="BS71">
        <v>37</v>
      </c>
      <c r="BT71">
        <v>37</v>
      </c>
      <c r="BU71">
        <v>38</v>
      </c>
      <c r="BV71">
        <v>41</v>
      </c>
      <c r="BW71">
        <v>41</v>
      </c>
      <c r="BX71">
        <v>41</v>
      </c>
      <c r="BY71">
        <v>43</v>
      </c>
    </row>
    <row r="72" spans="1:77" x14ac:dyDescent="0.25">
      <c r="A72" t="s">
        <v>77</v>
      </c>
      <c r="B72" t="s">
        <v>56</v>
      </c>
      <c r="C72">
        <v>37.269199999999998</v>
      </c>
      <c r="D72">
        <v>106.16549999999999</v>
      </c>
      <c r="E72">
        <v>1</v>
      </c>
      <c r="F72">
        <v>1</v>
      </c>
      <c r="G72">
        <v>2</v>
      </c>
      <c r="H72">
        <v>3</v>
      </c>
      <c r="I72">
        <v>4</v>
      </c>
      <c r="J72">
        <v>7</v>
      </c>
      <c r="K72">
        <v>11</v>
      </c>
      <c r="L72">
        <v>12</v>
      </c>
      <c r="M72">
        <v>17</v>
      </c>
      <c r="N72">
        <v>21</v>
      </c>
      <c r="O72">
        <v>26</v>
      </c>
      <c r="P72">
        <v>28</v>
      </c>
      <c r="Q72">
        <v>31</v>
      </c>
      <c r="R72">
        <v>34</v>
      </c>
      <c r="S72">
        <v>34</v>
      </c>
      <c r="T72">
        <v>40</v>
      </c>
      <c r="U72">
        <v>43</v>
      </c>
      <c r="V72">
        <v>45</v>
      </c>
      <c r="W72">
        <v>45</v>
      </c>
      <c r="X72">
        <v>49</v>
      </c>
      <c r="Y72">
        <v>53</v>
      </c>
      <c r="Z72">
        <v>58</v>
      </c>
      <c r="AA72">
        <v>64</v>
      </c>
      <c r="AB72">
        <v>67</v>
      </c>
      <c r="AC72">
        <v>70</v>
      </c>
      <c r="AD72">
        <v>70</v>
      </c>
      <c r="AE72">
        <v>70</v>
      </c>
      <c r="AF72">
        <v>70</v>
      </c>
      <c r="AG72">
        <v>71</v>
      </c>
      <c r="AH72">
        <v>71</v>
      </c>
      <c r="AI72">
        <v>71</v>
      </c>
      <c r="AJ72">
        <v>71</v>
      </c>
      <c r="AK72">
        <v>71</v>
      </c>
      <c r="AL72">
        <v>71</v>
      </c>
      <c r="AM72">
        <v>71</v>
      </c>
      <c r="AN72">
        <v>71</v>
      </c>
      <c r="AO72">
        <v>72</v>
      </c>
      <c r="AP72">
        <v>72</v>
      </c>
      <c r="AQ72">
        <v>73</v>
      </c>
      <c r="AR72">
        <v>73</v>
      </c>
      <c r="AS72">
        <v>74</v>
      </c>
      <c r="AT72">
        <v>74</v>
      </c>
      <c r="AU72">
        <v>75</v>
      </c>
      <c r="AV72">
        <v>75</v>
      </c>
      <c r="AW72">
        <v>75</v>
      </c>
      <c r="AX72">
        <v>75</v>
      </c>
      <c r="AY72">
        <v>75</v>
      </c>
      <c r="AZ72">
        <v>75</v>
      </c>
      <c r="BA72">
        <v>75</v>
      </c>
      <c r="BB72">
        <v>75</v>
      </c>
      <c r="BC72">
        <v>75</v>
      </c>
      <c r="BD72">
        <v>75</v>
      </c>
      <c r="BE72">
        <v>75</v>
      </c>
      <c r="BF72">
        <v>75</v>
      </c>
      <c r="BG72">
        <v>75</v>
      </c>
      <c r="BH72">
        <v>75</v>
      </c>
      <c r="BI72">
        <v>75</v>
      </c>
      <c r="BJ72">
        <v>75</v>
      </c>
      <c r="BK72">
        <v>75</v>
      </c>
      <c r="BL72">
        <v>75</v>
      </c>
      <c r="BM72">
        <v>75</v>
      </c>
      <c r="BN72">
        <v>75</v>
      </c>
      <c r="BO72">
        <v>75</v>
      </c>
      <c r="BP72">
        <v>75</v>
      </c>
      <c r="BQ72">
        <v>75</v>
      </c>
      <c r="BR72">
        <v>75</v>
      </c>
      <c r="BS72">
        <v>75</v>
      </c>
      <c r="BT72">
        <v>75</v>
      </c>
      <c r="BU72">
        <v>75</v>
      </c>
      <c r="BV72">
        <v>75</v>
      </c>
      <c r="BW72">
        <v>75</v>
      </c>
      <c r="BX72">
        <v>75</v>
      </c>
      <c r="BY72">
        <v>75</v>
      </c>
    </row>
    <row r="73" spans="1:77" x14ac:dyDescent="0.25">
      <c r="A73" t="s">
        <v>78</v>
      </c>
      <c r="B73" t="s">
        <v>56</v>
      </c>
      <c r="C73">
        <v>35.745199999999997</v>
      </c>
      <c r="D73">
        <v>95.995599999999996</v>
      </c>
      <c r="E73">
        <v>0</v>
      </c>
      <c r="F73">
        <v>0</v>
      </c>
      <c r="G73">
        <v>0</v>
      </c>
      <c r="H73">
        <v>1</v>
      </c>
      <c r="I73">
        <v>1</v>
      </c>
      <c r="J73">
        <v>6</v>
      </c>
      <c r="K73">
        <v>6</v>
      </c>
      <c r="L73">
        <v>6</v>
      </c>
      <c r="M73">
        <v>8</v>
      </c>
      <c r="N73">
        <v>8</v>
      </c>
      <c r="O73">
        <v>9</v>
      </c>
      <c r="P73">
        <v>11</v>
      </c>
      <c r="Q73">
        <v>13</v>
      </c>
      <c r="R73">
        <v>15</v>
      </c>
      <c r="S73">
        <v>17</v>
      </c>
      <c r="T73">
        <v>18</v>
      </c>
      <c r="U73">
        <v>18</v>
      </c>
      <c r="V73">
        <v>18</v>
      </c>
      <c r="W73">
        <v>18</v>
      </c>
      <c r="X73">
        <v>18</v>
      </c>
      <c r="Y73">
        <v>18</v>
      </c>
      <c r="Z73">
        <v>18</v>
      </c>
      <c r="AA73">
        <v>18</v>
      </c>
      <c r="AB73">
        <v>18</v>
      </c>
      <c r="AC73">
        <v>18</v>
      </c>
      <c r="AD73">
        <v>18</v>
      </c>
      <c r="AE73">
        <v>18</v>
      </c>
      <c r="AF73">
        <v>18</v>
      </c>
      <c r="AG73">
        <v>18</v>
      </c>
      <c r="AH73">
        <v>18</v>
      </c>
      <c r="AI73">
        <v>18</v>
      </c>
      <c r="AJ73">
        <v>18</v>
      </c>
      <c r="AK73">
        <v>18</v>
      </c>
      <c r="AL73">
        <v>18</v>
      </c>
      <c r="AM73">
        <v>18</v>
      </c>
      <c r="AN73">
        <v>18</v>
      </c>
      <c r="AO73">
        <v>18</v>
      </c>
      <c r="AP73">
        <v>18</v>
      </c>
      <c r="AQ73">
        <v>18</v>
      </c>
      <c r="AR73">
        <v>18</v>
      </c>
      <c r="AS73">
        <v>18</v>
      </c>
      <c r="AT73">
        <v>18</v>
      </c>
      <c r="AU73">
        <v>18</v>
      </c>
      <c r="AV73">
        <v>18</v>
      </c>
      <c r="AW73">
        <v>18</v>
      </c>
      <c r="AX73">
        <v>18</v>
      </c>
      <c r="AY73">
        <v>18</v>
      </c>
      <c r="AZ73">
        <v>18</v>
      </c>
      <c r="BA73">
        <v>18</v>
      </c>
      <c r="BB73">
        <v>18</v>
      </c>
      <c r="BC73">
        <v>18</v>
      </c>
      <c r="BD73">
        <v>18</v>
      </c>
      <c r="BE73">
        <v>18</v>
      </c>
      <c r="BF73">
        <v>18</v>
      </c>
      <c r="BG73">
        <v>18</v>
      </c>
      <c r="BH73">
        <v>18</v>
      </c>
      <c r="BI73">
        <v>18</v>
      </c>
      <c r="BJ73">
        <v>18</v>
      </c>
      <c r="BK73">
        <v>18</v>
      </c>
      <c r="BL73">
        <v>18</v>
      </c>
      <c r="BM73">
        <v>18</v>
      </c>
      <c r="BN73">
        <v>18</v>
      </c>
      <c r="BO73">
        <v>18</v>
      </c>
      <c r="BP73">
        <v>18</v>
      </c>
      <c r="BQ73">
        <v>18</v>
      </c>
      <c r="BR73">
        <v>18</v>
      </c>
      <c r="BS73">
        <v>18</v>
      </c>
      <c r="BT73">
        <v>18</v>
      </c>
      <c r="BU73">
        <v>18</v>
      </c>
      <c r="BV73">
        <v>18</v>
      </c>
      <c r="BW73">
        <v>18</v>
      </c>
      <c r="BX73">
        <v>18</v>
      </c>
      <c r="BY73">
        <v>18</v>
      </c>
    </row>
    <row r="74" spans="1:77" x14ac:dyDescent="0.25">
      <c r="A74" t="s">
        <v>79</v>
      </c>
      <c r="B74" t="s">
        <v>56</v>
      </c>
      <c r="C74">
        <v>35.191699999999997</v>
      </c>
      <c r="D74">
        <v>108.87009999999999</v>
      </c>
      <c r="E74">
        <v>0</v>
      </c>
      <c r="F74">
        <v>3</v>
      </c>
      <c r="G74">
        <v>5</v>
      </c>
      <c r="H74">
        <v>15</v>
      </c>
      <c r="I74">
        <v>22</v>
      </c>
      <c r="J74">
        <v>35</v>
      </c>
      <c r="K74">
        <v>46</v>
      </c>
      <c r="L74">
        <v>56</v>
      </c>
      <c r="M74">
        <v>63</v>
      </c>
      <c r="N74">
        <v>87</v>
      </c>
      <c r="O74">
        <v>101</v>
      </c>
      <c r="P74">
        <v>116</v>
      </c>
      <c r="Q74">
        <v>128</v>
      </c>
      <c r="R74">
        <v>142</v>
      </c>
      <c r="S74">
        <v>165</v>
      </c>
      <c r="T74">
        <v>173</v>
      </c>
      <c r="U74">
        <v>184</v>
      </c>
      <c r="V74">
        <v>195</v>
      </c>
      <c r="W74">
        <v>208</v>
      </c>
      <c r="X74">
        <v>213</v>
      </c>
      <c r="Y74">
        <v>219</v>
      </c>
      <c r="Z74">
        <v>225</v>
      </c>
      <c r="AA74">
        <v>229</v>
      </c>
      <c r="AB74">
        <v>230</v>
      </c>
      <c r="AC74">
        <v>232</v>
      </c>
      <c r="AD74">
        <v>236</v>
      </c>
      <c r="AE74">
        <v>240</v>
      </c>
      <c r="AF74">
        <v>240</v>
      </c>
      <c r="AG74">
        <v>242</v>
      </c>
      <c r="AH74">
        <v>245</v>
      </c>
      <c r="AI74">
        <v>245</v>
      </c>
      <c r="AJ74">
        <v>245</v>
      </c>
      <c r="AK74">
        <v>245</v>
      </c>
      <c r="AL74">
        <v>245</v>
      </c>
      <c r="AM74">
        <v>245</v>
      </c>
      <c r="AN74">
        <v>245</v>
      </c>
      <c r="AO74">
        <v>245</v>
      </c>
      <c r="AP74">
        <v>245</v>
      </c>
      <c r="AQ74">
        <v>245</v>
      </c>
      <c r="AR74">
        <v>245</v>
      </c>
      <c r="AS74">
        <v>245</v>
      </c>
      <c r="AT74">
        <v>245</v>
      </c>
      <c r="AU74">
        <v>245</v>
      </c>
      <c r="AV74">
        <v>245</v>
      </c>
      <c r="AW74">
        <v>245</v>
      </c>
      <c r="AX74">
        <v>245</v>
      </c>
      <c r="AY74">
        <v>245</v>
      </c>
      <c r="AZ74">
        <v>245</v>
      </c>
      <c r="BA74">
        <v>245</v>
      </c>
      <c r="BB74">
        <v>245</v>
      </c>
      <c r="BC74">
        <v>245</v>
      </c>
      <c r="BD74">
        <v>245</v>
      </c>
      <c r="BE74">
        <v>245</v>
      </c>
      <c r="BF74">
        <v>245</v>
      </c>
      <c r="BG74">
        <v>245</v>
      </c>
      <c r="BH74">
        <v>246</v>
      </c>
      <c r="BI74">
        <v>246</v>
      </c>
      <c r="BJ74">
        <v>246</v>
      </c>
      <c r="BK74">
        <v>247</v>
      </c>
      <c r="BL74">
        <v>248</v>
      </c>
      <c r="BM74">
        <v>248</v>
      </c>
      <c r="BN74">
        <v>248</v>
      </c>
      <c r="BO74">
        <v>249</v>
      </c>
      <c r="BP74">
        <v>250</v>
      </c>
      <c r="BQ74">
        <v>253</v>
      </c>
      <c r="BR74">
        <v>253</v>
      </c>
      <c r="BS74">
        <v>253</v>
      </c>
      <c r="BT74">
        <v>253</v>
      </c>
      <c r="BU74">
        <v>253</v>
      </c>
      <c r="BV74">
        <v>253</v>
      </c>
      <c r="BW74">
        <v>255</v>
      </c>
      <c r="BX74">
        <v>255</v>
      </c>
      <c r="BY74">
        <v>255</v>
      </c>
    </row>
    <row r="75" spans="1:77" x14ac:dyDescent="0.25">
      <c r="A75" t="s">
        <v>80</v>
      </c>
      <c r="B75" t="s">
        <v>56</v>
      </c>
      <c r="C75">
        <v>36.342700000000001</v>
      </c>
      <c r="D75">
        <v>118.1498</v>
      </c>
      <c r="E75">
        <v>2</v>
      </c>
      <c r="F75">
        <v>6</v>
      </c>
      <c r="G75">
        <v>15</v>
      </c>
      <c r="H75">
        <v>27</v>
      </c>
      <c r="I75">
        <v>46</v>
      </c>
      <c r="J75">
        <v>75</v>
      </c>
      <c r="K75">
        <v>95</v>
      </c>
      <c r="L75">
        <v>130</v>
      </c>
      <c r="M75">
        <v>158</v>
      </c>
      <c r="N75">
        <v>184</v>
      </c>
      <c r="O75">
        <v>206</v>
      </c>
      <c r="P75">
        <v>230</v>
      </c>
      <c r="Q75">
        <v>259</v>
      </c>
      <c r="R75">
        <v>275</v>
      </c>
      <c r="S75">
        <v>307</v>
      </c>
      <c r="T75">
        <v>347</v>
      </c>
      <c r="U75">
        <v>386</v>
      </c>
      <c r="V75">
        <v>416</v>
      </c>
      <c r="W75">
        <v>444</v>
      </c>
      <c r="X75">
        <v>466</v>
      </c>
      <c r="Y75">
        <v>487</v>
      </c>
      <c r="Z75">
        <v>497</v>
      </c>
      <c r="AA75">
        <v>509</v>
      </c>
      <c r="AB75">
        <v>523</v>
      </c>
      <c r="AC75">
        <v>532</v>
      </c>
      <c r="AD75">
        <v>537</v>
      </c>
      <c r="AE75">
        <v>541</v>
      </c>
      <c r="AF75">
        <v>543</v>
      </c>
      <c r="AG75">
        <v>544</v>
      </c>
      <c r="AH75">
        <v>546</v>
      </c>
      <c r="AI75">
        <v>749</v>
      </c>
      <c r="AJ75">
        <v>750</v>
      </c>
      <c r="AK75">
        <v>754</v>
      </c>
      <c r="AL75">
        <v>755</v>
      </c>
      <c r="AM75">
        <v>756</v>
      </c>
      <c r="AN75">
        <v>756</v>
      </c>
      <c r="AO75">
        <v>756</v>
      </c>
      <c r="AP75">
        <v>756</v>
      </c>
      <c r="AQ75">
        <v>756</v>
      </c>
      <c r="AR75">
        <v>758</v>
      </c>
      <c r="AS75">
        <v>758</v>
      </c>
      <c r="AT75">
        <v>758</v>
      </c>
      <c r="AU75">
        <v>758</v>
      </c>
      <c r="AV75">
        <v>758</v>
      </c>
      <c r="AW75">
        <v>758</v>
      </c>
      <c r="AX75">
        <v>758</v>
      </c>
      <c r="AY75">
        <v>758</v>
      </c>
      <c r="AZ75">
        <v>758</v>
      </c>
      <c r="BA75">
        <v>758</v>
      </c>
      <c r="BB75">
        <v>760</v>
      </c>
      <c r="BC75">
        <v>760</v>
      </c>
      <c r="BD75">
        <v>760</v>
      </c>
      <c r="BE75">
        <v>760</v>
      </c>
      <c r="BF75">
        <v>760</v>
      </c>
      <c r="BG75">
        <v>760</v>
      </c>
      <c r="BH75">
        <v>761</v>
      </c>
      <c r="BI75">
        <v>761</v>
      </c>
      <c r="BJ75">
        <v>761</v>
      </c>
      <c r="BK75">
        <v>762</v>
      </c>
      <c r="BL75">
        <v>764</v>
      </c>
      <c r="BM75">
        <v>767</v>
      </c>
      <c r="BN75">
        <v>768</v>
      </c>
      <c r="BO75">
        <v>768</v>
      </c>
      <c r="BP75">
        <v>769</v>
      </c>
      <c r="BQ75">
        <v>771</v>
      </c>
      <c r="BR75">
        <v>772</v>
      </c>
      <c r="BS75">
        <v>772</v>
      </c>
      <c r="BT75">
        <v>772</v>
      </c>
      <c r="BU75">
        <v>773</v>
      </c>
      <c r="BV75">
        <v>774</v>
      </c>
      <c r="BW75">
        <v>774</v>
      </c>
      <c r="BX75">
        <v>775</v>
      </c>
      <c r="BY75">
        <v>778</v>
      </c>
    </row>
    <row r="76" spans="1:77" x14ac:dyDescent="0.25">
      <c r="A76" t="s">
        <v>81</v>
      </c>
      <c r="B76" t="s">
        <v>56</v>
      </c>
      <c r="C76">
        <v>31.201999999999899</v>
      </c>
      <c r="D76">
        <v>121.4491</v>
      </c>
      <c r="E76">
        <v>9</v>
      </c>
      <c r="F76">
        <v>16</v>
      </c>
      <c r="G76">
        <v>20</v>
      </c>
      <c r="H76">
        <v>33</v>
      </c>
      <c r="I76">
        <v>40</v>
      </c>
      <c r="J76">
        <v>53</v>
      </c>
      <c r="K76">
        <v>66</v>
      </c>
      <c r="L76">
        <v>96</v>
      </c>
      <c r="M76">
        <v>112</v>
      </c>
      <c r="N76">
        <v>135</v>
      </c>
      <c r="O76">
        <v>169</v>
      </c>
      <c r="P76">
        <v>182</v>
      </c>
      <c r="Q76">
        <v>203</v>
      </c>
      <c r="R76">
        <v>219</v>
      </c>
      <c r="S76">
        <v>243</v>
      </c>
      <c r="T76">
        <v>257</v>
      </c>
      <c r="U76">
        <v>277</v>
      </c>
      <c r="V76">
        <v>286</v>
      </c>
      <c r="W76">
        <v>293</v>
      </c>
      <c r="X76">
        <v>299</v>
      </c>
      <c r="Y76">
        <v>303</v>
      </c>
      <c r="Z76">
        <v>311</v>
      </c>
      <c r="AA76">
        <v>315</v>
      </c>
      <c r="AB76">
        <v>318</v>
      </c>
      <c r="AC76">
        <v>326</v>
      </c>
      <c r="AD76">
        <v>328</v>
      </c>
      <c r="AE76">
        <v>333</v>
      </c>
      <c r="AF76">
        <v>333</v>
      </c>
      <c r="AG76">
        <v>333</v>
      </c>
      <c r="AH76">
        <v>334</v>
      </c>
      <c r="AI76">
        <v>334</v>
      </c>
      <c r="AJ76">
        <v>335</v>
      </c>
      <c r="AK76">
        <v>335</v>
      </c>
      <c r="AL76">
        <v>335</v>
      </c>
      <c r="AM76">
        <v>336</v>
      </c>
      <c r="AN76">
        <v>337</v>
      </c>
      <c r="AO76">
        <v>337</v>
      </c>
      <c r="AP76">
        <v>337</v>
      </c>
      <c r="AQ76">
        <v>337</v>
      </c>
      <c r="AR76">
        <v>337</v>
      </c>
      <c r="AS76">
        <v>337</v>
      </c>
      <c r="AT76">
        <v>338</v>
      </c>
      <c r="AU76">
        <v>338</v>
      </c>
      <c r="AV76">
        <v>339</v>
      </c>
      <c r="AW76">
        <v>342</v>
      </c>
      <c r="AX76">
        <v>342</v>
      </c>
      <c r="AY76">
        <v>342</v>
      </c>
      <c r="AZ76">
        <v>342</v>
      </c>
      <c r="BA76">
        <v>344</v>
      </c>
      <c r="BB76">
        <v>344</v>
      </c>
      <c r="BC76">
        <v>344</v>
      </c>
      <c r="BD76">
        <v>346</v>
      </c>
      <c r="BE76">
        <v>353</v>
      </c>
      <c r="BF76">
        <v>353</v>
      </c>
      <c r="BG76">
        <v>355</v>
      </c>
      <c r="BH76">
        <v>358</v>
      </c>
      <c r="BI76">
        <v>361</v>
      </c>
      <c r="BJ76">
        <v>363</v>
      </c>
      <c r="BK76">
        <v>371</v>
      </c>
      <c r="BL76">
        <v>380</v>
      </c>
      <c r="BM76">
        <v>404</v>
      </c>
      <c r="BN76">
        <v>404</v>
      </c>
      <c r="BO76">
        <v>414</v>
      </c>
      <c r="BP76">
        <v>433</v>
      </c>
      <c r="BQ76">
        <v>451</v>
      </c>
      <c r="BR76">
        <v>468</v>
      </c>
      <c r="BS76">
        <v>485</v>
      </c>
      <c r="BT76">
        <v>492</v>
      </c>
      <c r="BU76">
        <v>498</v>
      </c>
      <c r="BV76">
        <v>509</v>
      </c>
      <c r="BW76">
        <v>516</v>
      </c>
      <c r="BX76">
        <v>522</v>
      </c>
      <c r="BY76">
        <v>526</v>
      </c>
    </row>
    <row r="77" spans="1:77" x14ac:dyDescent="0.25">
      <c r="A77" t="s">
        <v>82</v>
      </c>
      <c r="B77" t="s">
        <v>56</v>
      </c>
      <c r="C77">
        <v>37.5777</v>
      </c>
      <c r="D77">
        <v>112.29219999999999</v>
      </c>
      <c r="E77">
        <v>1</v>
      </c>
      <c r="F77">
        <v>1</v>
      </c>
      <c r="G77">
        <v>1</v>
      </c>
      <c r="H77">
        <v>6</v>
      </c>
      <c r="I77">
        <v>9</v>
      </c>
      <c r="J77">
        <v>13</v>
      </c>
      <c r="K77">
        <v>27</v>
      </c>
      <c r="L77">
        <v>27</v>
      </c>
      <c r="M77">
        <v>35</v>
      </c>
      <c r="N77">
        <v>39</v>
      </c>
      <c r="O77">
        <v>47</v>
      </c>
      <c r="P77">
        <v>66</v>
      </c>
      <c r="Q77">
        <v>74</v>
      </c>
      <c r="R77">
        <v>81</v>
      </c>
      <c r="S77">
        <v>81</v>
      </c>
      <c r="T77">
        <v>96</v>
      </c>
      <c r="U77">
        <v>104</v>
      </c>
      <c r="V77">
        <v>115</v>
      </c>
      <c r="W77">
        <v>119</v>
      </c>
      <c r="X77">
        <v>119</v>
      </c>
      <c r="Y77">
        <v>124</v>
      </c>
      <c r="Z77">
        <v>126</v>
      </c>
      <c r="AA77">
        <v>126</v>
      </c>
      <c r="AB77">
        <v>127</v>
      </c>
      <c r="AC77">
        <v>128</v>
      </c>
      <c r="AD77">
        <v>129</v>
      </c>
      <c r="AE77">
        <v>130</v>
      </c>
      <c r="AF77">
        <v>131</v>
      </c>
      <c r="AG77">
        <v>131</v>
      </c>
      <c r="AH77">
        <v>132</v>
      </c>
      <c r="AI77">
        <v>132</v>
      </c>
      <c r="AJ77">
        <v>132</v>
      </c>
      <c r="AK77">
        <v>132</v>
      </c>
      <c r="AL77">
        <v>133</v>
      </c>
      <c r="AM77">
        <v>133</v>
      </c>
      <c r="AN77">
        <v>133</v>
      </c>
      <c r="AO77">
        <v>133</v>
      </c>
      <c r="AP77">
        <v>133</v>
      </c>
      <c r="AQ77">
        <v>133</v>
      </c>
      <c r="AR77">
        <v>133</v>
      </c>
      <c r="AS77">
        <v>133</v>
      </c>
      <c r="AT77">
        <v>133</v>
      </c>
      <c r="AU77">
        <v>133</v>
      </c>
      <c r="AV77">
        <v>133</v>
      </c>
      <c r="AW77">
        <v>133</v>
      </c>
      <c r="AX77">
        <v>133</v>
      </c>
      <c r="AY77">
        <v>133</v>
      </c>
      <c r="AZ77">
        <v>133</v>
      </c>
      <c r="BA77">
        <v>133</v>
      </c>
      <c r="BB77">
        <v>133</v>
      </c>
      <c r="BC77">
        <v>133</v>
      </c>
      <c r="BD77">
        <v>133</v>
      </c>
      <c r="BE77">
        <v>133</v>
      </c>
      <c r="BF77">
        <v>133</v>
      </c>
      <c r="BG77">
        <v>133</v>
      </c>
      <c r="BH77">
        <v>133</v>
      </c>
      <c r="BI77">
        <v>133</v>
      </c>
      <c r="BJ77">
        <v>133</v>
      </c>
      <c r="BK77">
        <v>133</v>
      </c>
      <c r="BL77">
        <v>133</v>
      </c>
      <c r="BM77">
        <v>133</v>
      </c>
      <c r="BN77">
        <v>134</v>
      </c>
      <c r="BO77">
        <v>134</v>
      </c>
      <c r="BP77">
        <v>134</v>
      </c>
      <c r="BQ77">
        <v>135</v>
      </c>
      <c r="BR77">
        <v>135</v>
      </c>
      <c r="BS77">
        <v>135</v>
      </c>
      <c r="BT77">
        <v>136</v>
      </c>
      <c r="BU77">
        <v>136</v>
      </c>
      <c r="BV77">
        <v>136</v>
      </c>
      <c r="BW77">
        <v>137</v>
      </c>
      <c r="BX77">
        <v>137</v>
      </c>
      <c r="BY77">
        <v>137</v>
      </c>
    </row>
    <row r="78" spans="1:77" x14ac:dyDescent="0.25">
      <c r="A78" t="s">
        <v>83</v>
      </c>
      <c r="B78" t="s">
        <v>56</v>
      </c>
      <c r="C78">
        <v>30.617100000000001</v>
      </c>
      <c r="D78">
        <v>102.7103</v>
      </c>
      <c r="E78">
        <v>5</v>
      </c>
      <c r="F78">
        <v>8</v>
      </c>
      <c r="G78">
        <v>15</v>
      </c>
      <c r="H78">
        <v>28</v>
      </c>
      <c r="I78">
        <v>44</v>
      </c>
      <c r="J78">
        <v>69</v>
      </c>
      <c r="K78">
        <v>90</v>
      </c>
      <c r="L78">
        <v>108</v>
      </c>
      <c r="M78">
        <v>142</v>
      </c>
      <c r="N78">
        <v>177</v>
      </c>
      <c r="O78">
        <v>207</v>
      </c>
      <c r="P78">
        <v>231</v>
      </c>
      <c r="Q78">
        <v>254</v>
      </c>
      <c r="R78">
        <v>282</v>
      </c>
      <c r="S78">
        <v>301</v>
      </c>
      <c r="T78">
        <v>321</v>
      </c>
      <c r="U78">
        <v>344</v>
      </c>
      <c r="V78">
        <v>364</v>
      </c>
      <c r="W78">
        <v>386</v>
      </c>
      <c r="X78">
        <v>405</v>
      </c>
      <c r="Y78">
        <v>417</v>
      </c>
      <c r="Z78">
        <v>436</v>
      </c>
      <c r="AA78">
        <v>451</v>
      </c>
      <c r="AB78">
        <v>463</v>
      </c>
      <c r="AC78">
        <v>470</v>
      </c>
      <c r="AD78">
        <v>481</v>
      </c>
      <c r="AE78">
        <v>495</v>
      </c>
      <c r="AF78">
        <v>508</v>
      </c>
      <c r="AG78">
        <v>514</v>
      </c>
      <c r="AH78">
        <v>520</v>
      </c>
      <c r="AI78">
        <v>525</v>
      </c>
      <c r="AJ78">
        <v>526</v>
      </c>
      <c r="AK78">
        <v>526</v>
      </c>
      <c r="AL78">
        <v>527</v>
      </c>
      <c r="AM78">
        <v>529</v>
      </c>
      <c r="AN78">
        <v>531</v>
      </c>
      <c r="AO78">
        <v>534</v>
      </c>
      <c r="AP78">
        <v>538</v>
      </c>
      <c r="AQ78">
        <v>538</v>
      </c>
      <c r="AR78">
        <v>538</v>
      </c>
      <c r="AS78">
        <v>538</v>
      </c>
      <c r="AT78">
        <v>538</v>
      </c>
      <c r="AU78">
        <v>538</v>
      </c>
      <c r="AV78">
        <v>539</v>
      </c>
      <c r="AW78">
        <v>539</v>
      </c>
      <c r="AX78">
        <v>539</v>
      </c>
      <c r="AY78">
        <v>539</v>
      </c>
      <c r="AZ78">
        <v>539</v>
      </c>
      <c r="BA78">
        <v>539</v>
      </c>
      <c r="BB78">
        <v>539</v>
      </c>
      <c r="BC78">
        <v>539</v>
      </c>
      <c r="BD78">
        <v>539</v>
      </c>
      <c r="BE78">
        <v>539</v>
      </c>
      <c r="BF78">
        <v>539</v>
      </c>
      <c r="BG78">
        <v>539</v>
      </c>
      <c r="BH78">
        <v>540</v>
      </c>
      <c r="BI78">
        <v>540</v>
      </c>
      <c r="BJ78">
        <v>540</v>
      </c>
      <c r="BK78">
        <v>541</v>
      </c>
      <c r="BL78">
        <v>542</v>
      </c>
      <c r="BM78">
        <v>543</v>
      </c>
      <c r="BN78">
        <v>543</v>
      </c>
      <c r="BO78">
        <v>545</v>
      </c>
      <c r="BP78">
        <v>547</v>
      </c>
      <c r="BQ78">
        <v>547</v>
      </c>
      <c r="BR78">
        <v>548</v>
      </c>
      <c r="BS78">
        <v>548</v>
      </c>
      <c r="BT78">
        <v>550</v>
      </c>
      <c r="BU78">
        <v>550</v>
      </c>
      <c r="BV78">
        <v>550</v>
      </c>
      <c r="BW78">
        <v>552</v>
      </c>
      <c r="BX78">
        <v>554</v>
      </c>
      <c r="BY78">
        <v>555</v>
      </c>
    </row>
    <row r="79" spans="1:77" x14ac:dyDescent="0.25">
      <c r="A79" t="s">
        <v>84</v>
      </c>
      <c r="B79" t="s">
        <v>56</v>
      </c>
      <c r="C79">
        <v>39.305399999999999</v>
      </c>
      <c r="D79">
        <v>117.32299999999999</v>
      </c>
      <c r="E79">
        <v>4</v>
      </c>
      <c r="F79">
        <v>4</v>
      </c>
      <c r="G79">
        <v>8</v>
      </c>
      <c r="H79">
        <v>10</v>
      </c>
      <c r="I79">
        <v>14</v>
      </c>
      <c r="J79">
        <v>23</v>
      </c>
      <c r="K79">
        <v>24</v>
      </c>
      <c r="L79">
        <v>27</v>
      </c>
      <c r="M79">
        <v>31</v>
      </c>
      <c r="N79">
        <v>32</v>
      </c>
      <c r="O79">
        <v>41</v>
      </c>
      <c r="P79">
        <v>48</v>
      </c>
      <c r="Q79">
        <v>60</v>
      </c>
      <c r="R79">
        <v>67</v>
      </c>
      <c r="S79">
        <v>69</v>
      </c>
      <c r="T79">
        <v>79</v>
      </c>
      <c r="U79">
        <v>81</v>
      </c>
      <c r="V79">
        <v>88</v>
      </c>
      <c r="W79">
        <v>91</v>
      </c>
      <c r="X79">
        <v>95</v>
      </c>
      <c r="Y79">
        <v>106</v>
      </c>
      <c r="Z79">
        <v>112</v>
      </c>
      <c r="AA79">
        <v>119</v>
      </c>
      <c r="AB79">
        <v>120</v>
      </c>
      <c r="AC79">
        <v>122</v>
      </c>
      <c r="AD79">
        <v>124</v>
      </c>
      <c r="AE79">
        <v>125</v>
      </c>
      <c r="AF79">
        <v>128</v>
      </c>
      <c r="AG79">
        <v>130</v>
      </c>
      <c r="AH79">
        <v>131</v>
      </c>
      <c r="AI79">
        <v>132</v>
      </c>
      <c r="AJ79">
        <v>135</v>
      </c>
      <c r="AK79">
        <v>135</v>
      </c>
      <c r="AL79">
        <v>135</v>
      </c>
      <c r="AM79">
        <v>135</v>
      </c>
      <c r="AN79">
        <v>135</v>
      </c>
      <c r="AO79">
        <v>136</v>
      </c>
      <c r="AP79">
        <v>136</v>
      </c>
      <c r="AQ79">
        <v>136</v>
      </c>
      <c r="AR79">
        <v>136</v>
      </c>
      <c r="AS79">
        <v>136</v>
      </c>
      <c r="AT79">
        <v>136</v>
      </c>
      <c r="AU79">
        <v>136</v>
      </c>
      <c r="AV79">
        <v>136</v>
      </c>
      <c r="AW79">
        <v>136</v>
      </c>
      <c r="AX79">
        <v>136</v>
      </c>
      <c r="AY79">
        <v>136</v>
      </c>
      <c r="AZ79">
        <v>136</v>
      </c>
      <c r="BA79">
        <v>136</v>
      </c>
      <c r="BB79">
        <v>136</v>
      </c>
      <c r="BC79">
        <v>136</v>
      </c>
      <c r="BD79">
        <v>136</v>
      </c>
      <c r="BE79">
        <v>136</v>
      </c>
      <c r="BF79">
        <v>136</v>
      </c>
      <c r="BG79">
        <v>136</v>
      </c>
      <c r="BH79">
        <v>136</v>
      </c>
      <c r="BI79">
        <v>136</v>
      </c>
      <c r="BJ79">
        <v>137</v>
      </c>
      <c r="BK79">
        <v>137</v>
      </c>
      <c r="BL79">
        <v>137</v>
      </c>
      <c r="BM79">
        <v>137</v>
      </c>
      <c r="BN79">
        <v>141</v>
      </c>
      <c r="BO79">
        <v>145</v>
      </c>
      <c r="BP79">
        <v>145</v>
      </c>
      <c r="BQ79">
        <v>151</v>
      </c>
      <c r="BR79">
        <v>155</v>
      </c>
      <c r="BS79">
        <v>161</v>
      </c>
      <c r="BT79">
        <v>166</v>
      </c>
      <c r="BU79">
        <v>174</v>
      </c>
      <c r="BV79">
        <v>174</v>
      </c>
      <c r="BW79">
        <v>176</v>
      </c>
      <c r="BX79">
        <v>176</v>
      </c>
      <c r="BY79">
        <v>180</v>
      </c>
    </row>
    <row r="80" spans="1:77" x14ac:dyDescent="0.25">
      <c r="A80" t="s">
        <v>85</v>
      </c>
      <c r="B80" t="s">
        <v>56</v>
      </c>
      <c r="C80">
        <v>31.692699999999999</v>
      </c>
      <c r="D80">
        <v>88.092399999999998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1</v>
      </c>
      <c r="AT80">
        <v>1</v>
      </c>
      <c r="AU80">
        <v>1</v>
      </c>
      <c r="AV80">
        <v>1</v>
      </c>
      <c r="AW80">
        <v>1</v>
      </c>
      <c r="AX80">
        <v>1</v>
      </c>
      <c r="AY80">
        <v>1</v>
      </c>
      <c r="AZ80">
        <v>1</v>
      </c>
      <c r="BA80">
        <v>1</v>
      </c>
      <c r="BB80">
        <v>1</v>
      </c>
      <c r="BC80">
        <v>1</v>
      </c>
      <c r="BD80">
        <v>1</v>
      </c>
      <c r="BE80">
        <v>1</v>
      </c>
      <c r="BF80">
        <v>1</v>
      </c>
      <c r="BG80">
        <v>1</v>
      </c>
      <c r="BH80">
        <v>1</v>
      </c>
      <c r="BI80">
        <v>1</v>
      </c>
      <c r="BJ80">
        <v>1</v>
      </c>
      <c r="BK80">
        <v>1</v>
      </c>
      <c r="BL80">
        <v>1</v>
      </c>
      <c r="BM80">
        <v>1</v>
      </c>
      <c r="BN80">
        <v>1</v>
      </c>
      <c r="BO80">
        <v>1</v>
      </c>
      <c r="BP80">
        <v>1</v>
      </c>
      <c r="BQ80">
        <v>1</v>
      </c>
      <c r="BR80">
        <v>1</v>
      </c>
      <c r="BS80">
        <v>1</v>
      </c>
      <c r="BT80">
        <v>1</v>
      </c>
      <c r="BU80">
        <v>1</v>
      </c>
      <c r="BV80">
        <v>1</v>
      </c>
      <c r="BW80">
        <v>1</v>
      </c>
      <c r="BX80">
        <v>1</v>
      </c>
      <c r="BY80">
        <v>1</v>
      </c>
    </row>
    <row r="81" spans="1:77" x14ac:dyDescent="0.25">
      <c r="A81" t="s">
        <v>86</v>
      </c>
      <c r="B81" t="s">
        <v>56</v>
      </c>
      <c r="C81">
        <v>41.112900000000003</v>
      </c>
      <c r="D81">
        <v>85.240099999999998</v>
      </c>
      <c r="E81">
        <v>0</v>
      </c>
      <c r="F81">
        <v>2</v>
      </c>
      <c r="G81">
        <v>2</v>
      </c>
      <c r="H81">
        <v>3</v>
      </c>
      <c r="I81">
        <v>4</v>
      </c>
      <c r="J81">
        <v>5</v>
      </c>
      <c r="K81">
        <v>10</v>
      </c>
      <c r="L81">
        <v>13</v>
      </c>
      <c r="M81">
        <v>14</v>
      </c>
      <c r="N81">
        <v>17</v>
      </c>
      <c r="O81">
        <v>18</v>
      </c>
      <c r="P81">
        <v>21</v>
      </c>
      <c r="Q81">
        <v>24</v>
      </c>
      <c r="R81">
        <v>29</v>
      </c>
      <c r="S81">
        <v>32</v>
      </c>
      <c r="T81">
        <v>36</v>
      </c>
      <c r="U81">
        <v>39</v>
      </c>
      <c r="V81">
        <v>42</v>
      </c>
      <c r="W81">
        <v>45</v>
      </c>
      <c r="X81">
        <v>49</v>
      </c>
      <c r="Y81">
        <v>55</v>
      </c>
      <c r="Z81">
        <v>59</v>
      </c>
      <c r="AA81">
        <v>63</v>
      </c>
      <c r="AB81">
        <v>65</v>
      </c>
      <c r="AC81">
        <v>70</v>
      </c>
      <c r="AD81">
        <v>71</v>
      </c>
      <c r="AE81">
        <v>75</v>
      </c>
      <c r="AF81">
        <v>76</v>
      </c>
      <c r="AG81">
        <v>76</v>
      </c>
      <c r="AH81">
        <v>76</v>
      </c>
      <c r="AI81">
        <v>76</v>
      </c>
      <c r="AJ81">
        <v>76</v>
      </c>
      <c r="AK81">
        <v>76</v>
      </c>
      <c r="AL81">
        <v>76</v>
      </c>
      <c r="AM81">
        <v>76</v>
      </c>
      <c r="AN81">
        <v>76</v>
      </c>
      <c r="AO81">
        <v>76</v>
      </c>
      <c r="AP81">
        <v>76</v>
      </c>
      <c r="AQ81">
        <v>76</v>
      </c>
      <c r="AR81">
        <v>76</v>
      </c>
      <c r="AS81">
        <v>76</v>
      </c>
      <c r="AT81">
        <v>76</v>
      </c>
      <c r="AU81">
        <v>76</v>
      </c>
      <c r="AV81">
        <v>76</v>
      </c>
      <c r="AW81">
        <v>76</v>
      </c>
      <c r="AX81">
        <v>76</v>
      </c>
      <c r="AY81">
        <v>76</v>
      </c>
      <c r="AZ81">
        <v>76</v>
      </c>
      <c r="BA81">
        <v>76</v>
      </c>
      <c r="BB81">
        <v>76</v>
      </c>
      <c r="BC81">
        <v>76</v>
      </c>
      <c r="BD81">
        <v>76</v>
      </c>
      <c r="BE81">
        <v>76</v>
      </c>
      <c r="BF81">
        <v>76</v>
      </c>
      <c r="BG81">
        <v>76</v>
      </c>
      <c r="BH81">
        <v>76</v>
      </c>
      <c r="BI81">
        <v>76</v>
      </c>
      <c r="BJ81">
        <v>76</v>
      </c>
      <c r="BK81">
        <v>76</v>
      </c>
      <c r="BL81">
        <v>76</v>
      </c>
      <c r="BM81">
        <v>76</v>
      </c>
      <c r="BN81">
        <v>76</v>
      </c>
      <c r="BO81">
        <v>76</v>
      </c>
      <c r="BP81">
        <v>76</v>
      </c>
      <c r="BQ81">
        <v>76</v>
      </c>
      <c r="BR81">
        <v>76</v>
      </c>
      <c r="BS81">
        <v>76</v>
      </c>
      <c r="BT81">
        <v>76</v>
      </c>
      <c r="BU81">
        <v>76</v>
      </c>
      <c r="BV81">
        <v>76</v>
      </c>
      <c r="BW81">
        <v>76</v>
      </c>
      <c r="BX81">
        <v>76</v>
      </c>
      <c r="BY81">
        <v>76</v>
      </c>
    </row>
    <row r="82" spans="1:77" x14ac:dyDescent="0.25">
      <c r="A82" t="s">
        <v>87</v>
      </c>
      <c r="B82" t="s">
        <v>56</v>
      </c>
      <c r="C82">
        <v>24.974</v>
      </c>
      <c r="D82">
        <v>101.48699999999999</v>
      </c>
      <c r="E82">
        <v>1</v>
      </c>
      <c r="F82">
        <v>2</v>
      </c>
      <c r="G82">
        <v>5</v>
      </c>
      <c r="H82">
        <v>11</v>
      </c>
      <c r="I82">
        <v>16</v>
      </c>
      <c r="J82">
        <v>26</v>
      </c>
      <c r="K82">
        <v>44</v>
      </c>
      <c r="L82">
        <v>55</v>
      </c>
      <c r="M82">
        <v>70</v>
      </c>
      <c r="N82">
        <v>83</v>
      </c>
      <c r="O82">
        <v>93</v>
      </c>
      <c r="P82">
        <v>105</v>
      </c>
      <c r="Q82">
        <v>117</v>
      </c>
      <c r="R82">
        <v>122</v>
      </c>
      <c r="S82">
        <v>128</v>
      </c>
      <c r="T82">
        <v>133</v>
      </c>
      <c r="U82">
        <v>138</v>
      </c>
      <c r="V82">
        <v>138</v>
      </c>
      <c r="W82">
        <v>141</v>
      </c>
      <c r="X82">
        <v>149</v>
      </c>
      <c r="Y82">
        <v>153</v>
      </c>
      <c r="Z82">
        <v>154</v>
      </c>
      <c r="AA82">
        <v>156</v>
      </c>
      <c r="AB82">
        <v>162</v>
      </c>
      <c r="AC82">
        <v>168</v>
      </c>
      <c r="AD82">
        <v>171</v>
      </c>
      <c r="AE82">
        <v>171</v>
      </c>
      <c r="AF82">
        <v>172</v>
      </c>
      <c r="AG82">
        <v>172</v>
      </c>
      <c r="AH82">
        <v>174</v>
      </c>
      <c r="AI82">
        <v>174</v>
      </c>
      <c r="AJ82">
        <v>174</v>
      </c>
      <c r="AK82">
        <v>174</v>
      </c>
      <c r="AL82">
        <v>174</v>
      </c>
      <c r="AM82">
        <v>174</v>
      </c>
      <c r="AN82">
        <v>174</v>
      </c>
      <c r="AO82">
        <v>174</v>
      </c>
      <c r="AP82">
        <v>174</v>
      </c>
      <c r="AQ82">
        <v>174</v>
      </c>
      <c r="AR82">
        <v>174</v>
      </c>
      <c r="AS82">
        <v>174</v>
      </c>
      <c r="AT82">
        <v>174</v>
      </c>
      <c r="AU82">
        <v>174</v>
      </c>
      <c r="AV82">
        <v>174</v>
      </c>
      <c r="AW82">
        <v>174</v>
      </c>
      <c r="AX82">
        <v>174</v>
      </c>
      <c r="AY82">
        <v>174</v>
      </c>
      <c r="AZ82">
        <v>174</v>
      </c>
      <c r="BA82">
        <v>174</v>
      </c>
      <c r="BB82">
        <v>174</v>
      </c>
      <c r="BC82">
        <v>174</v>
      </c>
      <c r="BD82">
        <v>174</v>
      </c>
      <c r="BE82">
        <v>174</v>
      </c>
      <c r="BF82">
        <v>174</v>
      </c>
      <c r="BG82">
        <v>176</v>
      </c>
      <c r="BH82">
        <v>176</v>
      </c>
      <c r="BI82">
        <v>176</v>
      </c>
      <c r="BJ82">
        <v>176</v>
      </c>
      <c r="BK82">
        <v>176</v>
      </c>
      <c r="BL82">
        <v>176</v>
      </c>
      <c r="BM82">
        <v>176</v>
      </c>
      <c r="BN82">
        <v>176</v>
      </c>
      <c r="BO82">
        <v>176</v>
      </c>
      <c r="BP82">
        <v>176</v>
      </c>
      <c r="BQ82">
        <v>178</v>
      </c>
      <c r="BR82">
        <v>180</v>
      </c>
      <c r="BS82">
        <v>180</v>
      </c>
      <c r="BT82">
        <v>180</v>
      </c>
      <c r="BU82">
        <v>180</v>
      </c>
      <c r="BV82">
        <v>182</v>
      </c>
      <c r="BW82">
        <v>182</v>
      </c>
      <c r="BX82">
        <v>183</v>
      </c>
      <c r="BY82">
        <v>184</v>
      </c>
    </row>
    <row r="83" spans="1:77" x14ac:dyDescent="0.25">
      <c r="A83" t="s">
        <v>88</v>
      </c>
      <c r="B83" t="s">
        <v>56</v>
      </c>
      <c r="C83">
        <v>29.183199999999999</v>
      </c>
      <c r="D83">
        <v>120.0934</v>
      </c>
      <c r="E83">
        <v>10</v>
      </c>
      <c r="F83">
        <v>27</v>
      </c>
      <c r="G83">
        <v>43</v>
      </c>
      <c r="H83">
        <v>62</v>
      </c>
      <c r="I83">
        <v>104</v>
      </c>
      <c r="J83">
        <v>128</v>
      </c>
      <c r="K83">
        <v>173</v>
      </c>
      <c r="L83">
        <v>296</v>
      </c>
      <c r="M83">
        <v>428</v>
      </c>
      <c r="N83">
        <v>538</v>
      </c>
      <c r="O83">
        <v>599</v>
      </c>
      <c r="P83">
        <v>661</v>
      </c>
      <c r="Q83">
        <v>724</v>
      </c>
      <c r="R83">
        <v>829</v>
      </c>
      <c r="S83">
        <v>895</v>
      </c>
      <c r="T83">
        <v>954</v>
      </c>
      <c r="U83">
        <v>1006</v>
      </c>
      <c r="V83">
        <v>1048</v>
      </c>
      <c r="W83">
        <v>1075</v>
      </c>
      <c r="X83">
        <v>1092</v>
      </c>
      <c r="Y83">
        <v>1117</v>
      </c>
      <c r="Z83">
        <v>1131</v>
      </c>
      <c r="AA83">
        <v>1145</v>
      </c>
      <c r="AB83">
        <v>1155</v>
      </c>
      <c r="AC83">
        <v>1162</v>
      </c>
      <c r="AD83">
        <v>1167</v>
      </c>
      <c r="AE83">
        <v>1171</v>
      </c>
      <c r="AF83">
        <v>1172</v>
      </c>
      <c r="AG83">
        <v>1174</v>
      </c>
      <c r="AH83">
        <v>1175</v>
      </c>
      <c r="AI83">
        <v>1203</v>
      </c>
      <c r="AJ83">
        <v>1205</v>
      </c>
      <c r="AK83">
        <v>1205</v>
      </c>
      <c r="AL83">
        <v>1205</v>
      </c>
      <c r="AM83">
        <v>1205</v>
      </c>
      <c r="AN83">
        <v>1205</v>
      </c>
      <c r="AO83">
        <v>1205</v>
      </c>
      <c r="AP83">
        <v>1205</v>
      </c>
      <c r="AQ83">
        <v>1205</v>
      </c>
      <c r="AR83">
        <v>1205</v>
      </c>
      <c r="AS83">
        <v>1206</v>
      </c>
      <c r="AT83">
        <v>1213</v>
      </c>
      <c r="AU83">
        <v>1213</v>
      </c>
      <c r="AV83">
        <v>1215</v>
      </c>
      <c r="AW83">
        <v>1215</v>
      </c>
      <c r="AX83">
        <v>1215</v>
      </c>
      <c r="AY83">
        <v>1215</v>
      </c>
      <c r="AZ83">
        <v>1215</v>
      </c>
      <c r="BA83">
        <v>1215</v>
      </c>
      <c r="BB83">
        <v>1215</v>
      </c>
      <c r="BC83">
        <v>1215</v>
      </c>
      <c r="BD83">
        <v>1215</v>
      </c>
      <c r="BE83">
        <v>1227</v>
      </c>
      <c r="BF83">
        <v>1231</v>
      </c>
      <c r="BG83">
        <v>1231</v>
      </c>
      <c r="BH83">
        <v>1232</v>
      </c>
      <c r="BI83">
        <v>1232</v>
      </c>
      <c r="BJ83">
        <v>1233</v>
      </c>
      <c r="BK83">
        <v>1234</v>
      </c>
      <c r="BL83">
        <v>1236</v>
      </c>
      <c r="BM83">
        <v>1238</v>
      </c>
      <c r="BN83">
        <v>1238</v>
      </c>
      <c r="BO83">
        <v>1240</v>
      </c>
      <c r="BP83">
        <v>1241</v>
      </c>
      <c r="BQ83">
        <v>1243</v>
      </c>
      <c r="BR83">
        <v>1247</v>
      </c>
      <c r="BS83">
        <v>1251</v>
      </c>
      <c r="BT83">
        <v>1254</v>
      </c>
      <c r="BU83">
        <v>1255</v>
      </c>
      <c r="BV83">
        <v>1257</v>
      </c>
      <c r="BW83">
        <v>1257</v>
      </c>
      <c r="BX83">
        <v>1258</v>
      </c>
      <c r="BY83">
        <v>1260</v>
      </c>
    </row>
    <row r="84" spans="1:77" x14ac:dyDescent="0.25">
      <c r="B84" t="s">
        <v>89</v>
      </c>
      <c r="C84">
        <v>4.5709</v>
      </c>
      <c r="D84">
        <v>-74.297300000000007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1</v>
      </c>
      <c r="AX84">
        <v>1</v>
      </c>
      <c r="AY84">
        <v>1</v>
      </c>
      <c r="AZ84">
        <v>1</v>
      </c>
      <c r="BA84">
        <v>3</v>
      </c>
      <c r="BB84">
        <v>9</v>
      </c>
      <c r="BC84">
        <v>9</v>
      </c>
      <c r="BD84">
        <v>13</v>
      </c>
      <c r="BE84">
        <v>22</v>
      </c>
      <c r="BF84">
        <v>34</v>
      </c>
      <c r="BG84">
        <v>54</v>
      </c>
      <c r="BH84">
        <v>65</v>
      </c>
      <c r="BI84">
        <v>93</v>
      </c>
      <c r="BJ84">
        <v>102</v>
      </c>
      <c r="BK84">
        <v>128</v>
      </c>
      <c r="BL84">
        <v>196</v>
      </c>
      <c r="BM84">
        <v>231</v>
      </c>
      <c r="BN84">
        <v>277</v>
      </c>
      <c r="BO84">
        <v>378</v>
      </c>
      <c r="BP84">
        <v>470</v>
      </c>
      <c r="BQ84">
        <v>491</v>
      </c>
      <c r="BR84">
        <v>539</v>
      </c>
      <c r="BS84">
        <v>608</v>
      </c>
      <c r="BT84">
        <v>702</v>
      </c>
      <c r="BU84">
        <v>798</v>
      </c>
      <c r="BV84">
        <v>906</v>
      </c>
      <c r="BW84">
        <v>1065</v>
      </c>
      <c r="BX84">
        <v>1161</v>
      </c>
      <c r="BY84">
        <v>1267</v>
      </c>
    </row>
    <row r="85" spans="1:77" x14ac:dyDescent="0.25">
      <c r="B85" t="s">
        <v>90</v>
      </c>
      <c r="C85">
        <v>-4.0382999999999996</v>
      </c>
      <c r="D85">
        <v>21.758700000000001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1</v>
      </c>
      <c r="BG85">
        <v>1</v>
      </c>
      <c r="BH85">
        <v>1</v>
      </c>
      <c r="BI85">
        <v>1</v>
      </c>
      <c r="BJ85">
        <v>3</v>
      </c>
      <c r="BK85">
        <v>3</v>
      </c>
      <c r="BL85">
        <v>3</v>
      </c>
      <c r="BM85">
        <v>3</v>
      </c>
      <c r="BN85">
        <v>4</v>
      </c>
      <c r="BO85">
        <v>4</v>
      </c>
      <c r="BP85">
        <v>4</v>
      </c>
      <c r="BQ85">
        <v>4</v>
      </c>
      <c r="BR85">
        <v>4</v>
      </c>
      <c r="BS85">
        <v>4</v>
      </c>
      <c r="BT85">
        <v>19</v>
      </c>
      <c r="BU85">
        <v>19</v>
      </c>
      <c r="BV85">
        <v>19</v>
      </c>
      <c r="BW85">
        <v>19</v>
      </c>
      <c r="BX85">
        <v>22</v>
      </c>
      <c r="BY85">
        <v>22</v>
      </c>
    </row>
    <row r="86" spans="1:77" x14ac:dyDescent="0.25">
      <c r="B86" t="s">
        <v>91</v>
      </c>
      <c r="C86">
        <v>-4.0382999999999996</v>
      </c>
      <c r="D86">
        <v>21.758700000000001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1</v>
      </c>
      <c r="BC86">
        <v>1</v>
      </c>
      <c r="BD86">
        <v>2</v>
      </c>
      <c r="BE86">
        <v>2</v>
      </c>
      <c r="BF86">
        <v>2</v>
      </c>
      <c r="BG86">
        <v>2</v>
      </c>
      <c r="BH86">
        <v>3</v>
      </c>
      <c r="BI86">
        <v>4</v>
      </c>
      <c r="BJ86">
        <v>14</v>
      </c>
      <c r="BK86">
        <v>18</v>
      </c>
      <c r="BL86">
        <v>23</v>
      </c>
      <c r="BM86">
        <v>30</v>
      </c>
      <c r="BN86">
        <v>36</v>
      </c>
      <c r="BO86">
        <v>45</v>
      </c>
      <c r="BP86">
        <v>48</v>
      </c>
      <c r="BQ86">
        <v>51</v>
      </c>
      <c r="BR86">
        <v>51</v>
      </c>
      <c r="BS86">
        <v>65</v>
      </c>
      <c r="BT86">
        <v>65</v>
      </c>
      <c r="BU86">
        <v>81</v>
      </c>
      <c r="BV86">
        <v>98</v>
      </c>
      <c r="BW86">
        <v>109</v>
      </c>
      <c r="BX86">
        <v>134</v>
      </c>
      <c r="BY86">
        <v>134</v>
      </c>
    </row>
    <row r="87" spans="1:77" x14ac:dyDescent="0.25">
      <c r="B87" t="s">
        <v>92</v>
      </c>
      <c r="C87">
        <v>9.7489000000000008</v>
      </c>
      <c r="D87">
        <v>-83.753399999999999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1</v>
      </c>
      <c r="AX87">
        <v>1</v>
      </c>
      <c r="AY87">
        <v>5</v>
      </c>
      <c r="AZ87">
        <v>9</v>
      </c>
      <c r="BA87">
        <v>9</v>
      </c>
      <c r="BB87">
        <v>13</v>
      </c>
      <c r="BC87">
        <v>22</v>
      </c>
      <c r="BD87">
        <v>23</v>
      </c>
      <c r="BE87">
        <v>26</v>
      </c>
      <c r="BF87">
        <v>27</v>
      </c>
      <c r="BG87">
        <v>35</v>
      </c>
      <c r="BH87">
        <v>41</v>
      </c>
      <c r="BI87">
        <v>50</v>
      </c>
      <c r="BJ87">
        <v>69</v>
      </c>
      <c r="BK87">
        <v>89</v>
      </c>
      <c r="BL87">
        <v>117</v>
      </c>
      <c r="BM87">
        <v>134</v>
      </c>
      <c r="BN87">
        <v>158</v>
      </c>
      <c r="BO87">
        <v>177</v>
      </c>
      <c r="BP87">
        <v>201</v>
      </c>
      <c r="BQ87">
        <v>231</v>
      </c>
      <c r="BR87">
        <v>263</v>
      </c>
      <c r="BS87">
        <v>295</v>
      </c>
      <c r="BT87">
        <v>314</v>
      </c>
      <c r="BU87">
        <v>330</v>
      </c>
      <c r="BV87">
        <v>347</v>
      </c>
      <c r="BW87">
        <v>375</v>
      </c>
      <c r="BX87">
        <v>396</v>
      </c>
      <c r="BY87">
        <v>416</v>
      </c>
    </row>
    <row r="88" spans="1:77" x14ac:dyDescent="0.25">
      <c r="B88" t="s">
        <v>93</v>
      </c>
      <c r="C88">
        <v>7.54</v>
      </c>
      <c r="D88">
        <v>-5.5471000000000004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1</v>
      </c>
      <c r="BC88">
        <v>1</v>
      </c>
      <c r="BD88">
        <v>1</v>
      </c>
      <c r="BE88">
        <v>1</v>
      </c>
      <c r="BF88">
        <v>1</v>
      </c>
      <c r="BG88">
        <v>1</v>
      </c>
      <c r="BH88">
        <v>5</v>
      </c>
      <c r="BI88">
        <v>6</v>
      </c>
      <c r="BJ88">
        <v>9</v>
      </c>
      <c r="BK88">
        <v>9</v>
      </c>
      <c r="BL88">
        <v>14</v>
      </c>
      <c r="BM88">
        <v>14</v>
      </c>
      <c r="BN88">
        <v>25</v>
      </c>
      <c r="BO88">
        <v>73</v>
      </c>
      <c r="BP88">
        <v>80</v>
      </c>
      <c r="BQ88">
        <v>96</v>
      </c>
      <c r="BR88">
        <v>101</v>
      </c>
      <c r="BS88">
        <v>101</v>
      </c>
      <c r="BT88">
        <v>165</v>
      </c>
      <c r="BU88">
        <v>168</v>
      </c>
      <c r="BV88">
        <v>179</v>
      </c>
      <c r="BW88">
        <v>190</v>
      </c>
      <c r="BX88">
        <v>194</v>
      </c>
      <c r="BY88">
        <v>218</v>
      </c>
    </row>
    <row r="89" spans="1:77" x14ac:dyDescent="0.25">
      <c r="B89" t="s">
        <v>94</v>
      </c>
      <c r="C89">
        <v>45.1</v>
      </c>
      <c r="D89">
        <v>15.2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1</v>
      </c>
      <c r="AN89">
        <v>3</v>
      </c>
      <c r="AO89">
        <v>3</v>
      </c>
      <c r="AP89">
        <v>5</v>
      </c>
      <c r="AQ89">
        <v>6</v>
      </c>
      <c r="AR89">
        <v>7</v>
      </c>
      <c r="AS89">
        <v>7</v>
      </c>
      <c r="AT89">
        <v>9</v>
      </c>
      <c r="AU89">
        <v>10</v>
      </c>
      <c r="AV89">
        <v>10</v>
      </c>
      <c r="AW89">
        <v>11</v>
      </c>
      <c r="AX89">
        <v>12</v>
      </c>
      <c r="AY89">
        <v>12</v>
      </c>
      <c r="AZ89">
        <v>12</v>
      </c>
      <c r="BA89">
        <v>14</v>
      </c>
      <c r="BB89">
        <v>19</v>
      </c>
      <c r="BC89">
        <v>19</v>
      </c>
      <c r="BD89">
        <v>32</v>
      </c>
      <c r="BE89">
        <v>38</v>
      </c>
      <c r="BF89">
        <v>49</v>
      </c>
      <c r="BG89">
        <v>57</v>
      </c>
      <c r="BH89">
        <v>65</v>
      </c>
      <c r="BI89">
        <v>81</v>
      </c>
      <c r="BJ89">
        <v>105</v>
      </c>
      <c r="BK89">
        <v>128</v>
      </c>
      <c r="BL89">
        <v>206</v>
      </c>
      <c r="BM89">
        <v>254</v>
      </c>
      <c r="BN89">
        <v>315</v>
      </c>
      <c r="BO89">
        <v>382</v>
      </c>
      <c r="BP89">
        <v>442</v>
      </c>
      <c r="BQ89">
        <v>495</v>
      </c>
      <c r="BR89">
        <v>586</v>
      </c>
      <c r="BS89">
        <v>657</v>
      </c>
      <c r="BT89">
        <v>713</v>
      </c>
      <c r="BU89">
        <v>790</v>
      </c>
      <c r="BV89">
        <v>867</v>
      </c>
      <c r="BW89">
        <v>963</v>
      </c>
      <c r="BX89">
        <v>1011</v>
      </c>
      <c r="BY89">
        <v>1079</v>
      </c>
    </row>
    <row r="90" spans="1:77" x14ac:dyDescent="0.25">
      <c r="B90" t="s">
        <v>95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61</v>
      </c>
      <c r="V90">
        <v>61</v>
      </c>
      <c r="W90">
        <v>64</v>
      </c>
      <c r="X90">
        <v>135</v>
      </c>
      <c r="Y90">
        <v>135</v>
      </c>
      <c r="Z90">
        <v>175</v>
      </c>
      <c r="AA90">
        <v>175</v>
      </c>
      <c r="AB90">
        <v>218</v>
      </c>
      <c r="AC90">
        <v>285</v>
      </c>
      <c r="AD90">
        <v>355</v>
      </c>
      <c r="AE90">
        <v>454</v>
      </c>
      <c r="AF90">
        <v>542</v>
      </c>
      <c r="AG90">
        <v>621</v>
      </c>
      <c r="AH90">
        <v>634</v>
      </c>
      <c r="AI90">
        <v>634</v>
      </c>
      <c r="AJ90">
        <v>634</v>
      </c>
      <c r="AK90">
        <v>691</v>
      </c>
      <c r="AL90">
        <v>691</v>
      </c>
      <c r="AM90">
        <v>691</v>
      </c>
      <c r="AN90">
        <v>705</v>
      </c>
      <c r="AO90">
        <v>705</v>
      </c>
      <c r="AP90">
        <v>705</v>
      </c>
      <c r="AQ90">
        <v>705</v>
      </c>
      <c r="AR90">
        <v>705</v>
      </c>
      <c r="AS90">
        <v>705</v>
      </c>
      <c r="AT90">
        <v>706</v>
      </c>
      <c r="AU90">
        <v>706</v>
      </c>
      <c r="AV90">
        <v>706</v>
      </c>
      <c r="AW90">
        <v>706</v>
      </c>
      <c r="AX90">
        <v>706</v>
      </c>
      <c r="AY90">
        <v>706</v>
      </c>
      <c r="AZ90">
        <v>706</v>
      </c>
      <c r="BA90">
        <v>706</v>
      </c>
      <c r="BB90">
        <v>706</v>
      </c>
      <c r="BC90">
        <v>706</v>
      </c>
      <c r="BD90">
        <v>706</v>
      </c>
      <c r="BE90">
        <v>706</v>
      </c>
      <c r="BF90">
        <v>706</v>
      </c>
      <c r="BG90">
        <v>706</v>
      </c>
      <c r="BH90">
        <v>706</v>
      </c>
      <c r="BI90">
        <v>712</v>
      </c>
      <c r="BJ90">
        <v>712</v>
      </c>
      <c r="BK90">
        <v>712</v>
      </c>
      <c r="BL90">
        <v>712</v>
      </c>
      <c r="BM90">
        <v>712</v>
      </c>
      <c r="BN90">
        <v>712</v>
      </c>
      <c r="BO90">
        <v>712</v>
      </c>
      <c r="BP90">
        <v>712</v>
      </c>
      <c r="BQ90">
        <v>712</v>
      </c>
      <c r="BR90">
        <v>712</v>
      </c>
      <c r="BS90">
        <v>712</v>
      </c>
      <c r="BT90">
        <v>712</v>
      </c>
      <c r="BU90">
        <v>712</v>
      </c>
      <c r="BV90">
        <v>712</v>
      </c>
      <c r="BW90">
        <v>712</v>
      </c>
      <c r="BX90">
        <v>712</v>
      </c>
      <c r="BY90">
        <v>712</v>
      </c>
    </row>
    <row r="91" spans="1:77" x14ac:dyDescent="0.25">
      <c r="B91" t="s">
        <v>96</v>
      </c>
      <c r="C91">
        <v>22</v>
      </c>
      <c r="D91">
        <v>-80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3</v>
      </c>
      <c r="BD91">
        <v>4</v>
      </c>
      <c r="BE91">
        <v>4</v>
      </c>
      <c r="BF91">
        <v>4</v>
      </c>
      <c r="BG91">
        <v>4</v>
      </c>
      <c r="BH91">
        <v>5</v>
      </c>
      <c r="BI91">
        <v>7</v>
      </c>
      <c r="BJ91">
        <v>11</v>
      </c>
      <c r="BK91">
        <v>16</v>
      </c>
      <c r="BL91">
        <v>21</v>
      </c>
      <c r="BM91">
        <v>35</v>
      </c>
      <c r="BN91">
        <v>40</v>
      </c>
      <c r="BO91">
        <v>48</v>
      </c>
      <c r="BP91">
        <v>57</v>
      </c>
      <c r="BQ91">
        <v>67</v>
      </c>
      <c r="BR91">
        <v>80</v>
      </c>
      <c r="BS91">
        <v>119</v>
      </c>
      <c r="BT91">
        <v>139</v>
      </c>
      <c r="BU91">
        <v>170</v>
      </c>
      <c r="BV91">
        <v>186</v>
      </c>
      <c r="BW91">
        <v>212</v>
      </c>
      <c r="BX91">
        <v>233</v>
      </c>
      <c r="BY91">
        <v>269</v>
      </c>
    </row>
    <row r="92" spans="1:77" x14ac:dyDescent="0.25">
      <c r="B92" t="s">
        <v>97</v>
      </c>
      <c r="C92">
        <v>35.126399999999997</v>
      </c>
      <c r="D92">
        <v>33.429900000000004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2</v>
      </c>
      <c r="BA92">
        <v>3</v>
      </c>
      <c r="BB92">
        <v>6</v>
      </c>
      <c r="BC92">
        <v>6</v>
      </c>
      <c r="BD92">
        <v>14</v>
      </c>
      <c r="BE92">
        <v>26</v>
      </c>
      <c r="BF92">
        <v>26</v>
      </c>
      <c r="BG92">
        <v>33</v>
      </c>
      <c r="BH92">
        <v>46</v>
      </c>
      <c r="BI92">
        <v>49</v>
      </c>
      <c r="BJ92">
        <v>67</v>
      </c>
      <c r="BK92">
        <v>67</v>
      </c>
      <c r="BL92">
        <v>84</v>
      </c>
      <c r="BM92">
        <v>95</v>
      </c>
      <c r="BN92">
        <v>116</v>
      </c>
      <c r="BO92">
        <v>124</v>
      </c>
      <c r="BP92">
        <v>132</v>
      </c>
      <c r="BQ92">
        <v>146</v>
      </c>
      <c r="BR92">
        <v>162</v>
      </c>
      <c r="BS92">
        <v>179</v>
      </c>
      <c r="BT92">
        <v>214</v>
      </c>
      <c r="BU92">
        <v>230</v>
      </c>
      <c r="BV92">
        <v>262</v>
      </c>
      <c r="BW92">
        <v>320</v>
      </c>
      <c r="BX92">
        <v>356</v>
      </c>
      <c r="BY92">
        <v>396</v>
      </c>
    </row>
    <row r="93" spans="1:77" x14ac:dyDescent="0.25">
      <c r="B93" t="s">
        <v>98</v>
      </c>
      <c r="C93">
        <v>49.817500000000003</v>
      </c>
      <c r="D93">
        <v>15.4729999999999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3</v>
      </c>
      <c r="AS93">
        <v>3</v>
      </c>
      <c r="AT93">
        <v>5</v>
      </c>
      <c r="AU93">
        <v>8</v>
      </c>
      <c r="AV93">
        <v>12</v>
      </c>
      <c r="AW93">
        <v>18</v>
      </c>
      <c r="AX93">
        <v>19</v>
      </c>
      <c r="AY93">
        <v>31</v>
      </c>
      <c r="AZ93">
        <v>31</v>
      </c>
      <c r="BA93">
        <v>41</v>
      </c>
      <c r="BB93">
        <v>91</v>
      </c>
      <c r="BC93">
        <v>94</v>
      </c>
      <c r="BD93">
        <v>141</v>
      </c>
      <c r="BE93">
        <v>189</v>
      </c>
      <c r="BF93">
        <v>253</v>
      </c>
      <c r="BG93">
        <v>298</v>
      </c>
      <c r="BH93">
        <v>396</v>
      </c>
      <c r="BI93">
        <v>464</v>
      </c>
      <c r="BJ93">
        <v>694</v>
      </c>
      <c r="BK93">
        <v>833</v>
      </c>
      <c r="BL93">
        <v>995</v>
      </c>
      <c r="BM93">
        <v>1120</v>
      </c>
      <c r="BN93">
        <v>1236</v>
      </c>
      <c r="BO93">
        <v>1394</v>
      </c>
      <c r="BP93">
        <v>1654</v>
      </c>
      <c r="BQ93">
        <v>1925</v>
      </c>
      <c r="BR93">
        <v>2279</v>
      </c>
      <c r="BS93">
        <v>2631</v>
      </c>
      <c r="BT93">
        <v>2817</v>
      </c>
      <c r="BU93">
        <v>3001</v>
      </c>
      <c r="BV93">
        <v>3308</v>
      </c>
      <c r="BW93">
        <v>3508</v>
      </c>
      <c r="BX93">
        <v>3858</v>
      </c>
      <c r="BY93">
        <v>4091</v>
      </c>
    </row>
    <row r="94" spans="1:77" x14ac:dyDescent="0.25">
      <c r="A94" t="s">
        <v>99</v>
      </c>
      <c r="B94" t="s">
        <v>100</v>
      </c>
      <c r="C94">
        <v>61.892600000000002</v>
      </c>
      <c r="D94">
        <v>-6.9118000000000004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1</v>
      </c>
      <c r="AV94">
        <v>1</v>
      </c>
      <c r="AW94">
        <v>1</v>
      </c>
      <c r="AX94">
        <v>1</v>
      </c>
      <c r="AY94">
        <v>2</v>
      </c>
      <c r="AZ94">
        <v>2</v>
      </c>
      <c r="BA94">
        <v>2</v>
      </c>
      <c r="BB94">
        <v>2</v>
      </c>
      <c r="BC94">
        <v>2</v>
      </c>
      <c r="BD94">
        <v>3</v>
      </c>
      <c r="BE94">
        <v>9</v>
      </c>
      <c r="BF94">
        <v>11</v>
      </c>
      <c r="BG94">
        <v>18</v>
      </c>
      <c r="BH94">
        <v>47</v>
      </c>
      <c r="BI94">
        <v>58</v>
      </c>
      <c r="BJ94">
        <v>72</v>
      </c>
      <c r="BK94">
        <v>80</v>
      </c>
      <c r="BL94">
        <v>92</v>
      </c>
      <c r="BM94">
        <v>115</v>
      </c>
      <c r="BN94">
        <v>118</v>
      </c>
      <c r="BO94">
        <v>122</v>
      </c>
      <c r="BP94">
        <v>132</v>
      </c>
      <c r="BQ94">
        <v>140</v>
      </c>
      <c r="BR94">
        <v>144</v>
      </c>
      <c r="BS94">
        <v>155</v>
      </c>
      <c r="BT94">
        <v>159</v>
      </c>
      <c r="BU94">
        <v>168</v>
      </c>
      <c r="BV94">
        <v>169</v>
      </c>
      <c r="BW94">
        <v>173</v>
      </c>
      <c r="BX94">
        <v>177</v>
      </c>
      <c r="BY94">
        <v>179</v>
      </c>
    </row>
    <row r="95" spans="1:77" x14ac:dyDescent="0.25">
      <c r="A95" t="s">
        <v>101</v>
      </c>
      <c r="B95" t="s">
        <v>100</v>
      </c>
      <c r="C95">
        <v>71.706900000000005</v>
      </c>
      <c r="D95">
        <v>-42.604300000000002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1</v>
      </c>
      <c r="BH95">
        <v>1</v>
      </c>
      <c r="BI95">
        <v>1</v>
      </c>
      <c r="BJ95">
        <v>2</v>
      </c>
      <c r="BK95">
        <v>2</v>
      </c>
      <c r="BL95">
        <v>2</v>
      </c>
      <c r="BM95">
        <v>4</v>
      </c>
      <c r="BN95">
        <v>4</v>
      </c>
      <c r="BO95">
        <v>5</v>
      </c>
      <c r="BP95">
        <v>6</v>
      </c>
      <c r="BQ95">
        <v>6</v>
      </c>
      <c r="BR95">
        <v>10</v>
      </c>
      <c r="BS95">
        <v>10</v>
      </c>
      <c r="BT95">
        <v>10</v>
      </c>
      <c r="BU95">
        <v>10</v>
      </c>
      <c r="BV95">
        <v>10</v>
      </c>
      <c r="BW95">
        <v>10</v>
      </c>
      <c r="BX95">
        <v>10</v>
      </c>
      <c r="BY95">
        <v>10</v>
      </c>
    </row>
    <row r="96" spans="1:77" x14ac:dyDescent="0.25">
      <c r="B96" t="s">
        <v>100</v>
      </c>
      <c r="C96">
        <v>56.2639</v>
      </c>
      <c r="D96">
        <v>9.5017999999999994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1</v>
      </c>
      <c r="AP96">
        <v>1</v>
      </c>
      <c r="AQ96">
        <v>3</v>
      </c>
      <c r="AR96">
        <v>4</v>
      </c>
      <c r="AS96">
        <v>4</v>
      </c>
      <c r="AT96">
        <v>6</v>
      </c>
      <c r="AU96">
        <v>10</v>
      </c>
      <c r="AV96">
        <v>10</v>
      </c>
      <c r="AW96">
        <v>23</v>
      </c>
      <c r="AX96">
        <v>23</v>
      </c>
      <c r="AY96">
        <v>35</v>
      </c>
      <c r="AZ96">
        <v>90</v>
      </c>
      <c r="BA96">
        <v>262</v>
      </c>
      <c r="BB96">
        <v>442</v>
      </c>
      <c r="BC96">
        <v>615</v>
      </c>
      <c r="BD96">
        <v>801</v>
      </c>
      <c r="BE96">
        <v>827</v>
      </c>
      <c r="BF96">
        <v>864</v>
      </c>
      <c r="BG96">
        <v>914</v>
      </c>
      <c r="BH96">
        <v>977</v>
      </c>
      <c r="BI96">
        <v>1057</v>
      </c>
      <c r="BJ96">
        <v>1151</v>
      </c>
      <c r="BK96">
        <v>1255</v>
      </c>
      <c r="BL96">
        <v>1326</v>
      </c>
      <c r="BM96">
        <v>1395</v>
      </c>
      <c r="BN96">
        <v>1450</v>
      </c>
      <c r="BO96">
        <v>1591</v>
      </c>
      <c r="BP96">
        <v>1724</v>
      </c>
      <c r="BQ96">
        <v>1877</v>
      </c>
      <c r="BR96">
        <v>2046</v>
      </c>
      <c r="BS96">
        <v>2201</v>
      </c>
      <c r="BT96">
        <v>2395</v>
      </c>
      <c r="BU96">
        <v>2577</v>
      </c>
      <c r="BV96">
        <v>2860</v>
      </c>
      <c r="BW96">
        <v>3107</v>
      </c>
      <c r="BX96">
        <v>3386</v>
      </c>
      <c r="BY96">
        <v>3757</v>
      </c>
    </row>
    <row r="97" spans="1:77" x14ac:dyDescent="0.25">
      <c r="B97" t="s">
        <v>102</v>
      </c>
      <c r="C97">
        <v>11.825100000000001</v>
      </c>
      <c r="D97">
        <v>42.590299999999999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1</v>
      </c>
      <c r="BJ97">
        <v>1</v>
      </c>
      <c r="BK97">
        <v>1</v>
      </c>
      <c r="BL97">
        <v>1</v>
      </c>
      <c r="BM97">
        <v>1</v>
      </c>
      <c r="BN97">
        <v>3</v>
      </c>
      <c r="BO97">
        <v>3</v>
      </c>
      <c r="BP97">
        <v>11</v>
      </c>
      <c r="BQ97">
        <v>11</v>
      </c>
      <c r="BR97">
        <v>12</v>
      </c>
      <c r="BS97">
        <v>14</v>
      </c>
      <c r="BT97">
        <v>18</v>
      </c>
      <c r="BU97">
        <v>18</v>
      </c>
      <c r="BV97">
        <v>30</v>
      </c>
      <c r="BW97">
        <v>33</v>
      </c>
      <c r="BX97">
        <v>40</v>
      </c>
      <c r="BY97">
        <v>49</v>
      </c>
    </row>
    <row r="98" spans="1:77" x14ac:dyDescent="0.25">
      <c r="B98" t="s">
        <v>103</v>
      </c>
      <c r="C98">
        <v>18.735700000000001</v>
      </c>
      <c r="D98">
        <v>-70.162700000000001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1</v>
      </c>
      <c r="AS98">
        <v>1</v>
      </c>
      <c r="AT98">
        <v>1</v>
      </c>
      <c r="AU98">
        <v>1</v>
      </c>
      <c r="AV98">
        <v>1</v>
      </c>
      <c r="AW98">
        <v>2</v>
      </c>
      <c r="AX98">
        <v>2</v>
      </c>
      <c r="AY98">
        <v>5</v>
      </c>
      <c r="AZ98">
        <v>5</v>
      </c>
      <c r="BA98">
        <v>5</v>
      </c>
      <c r="BB98">
        <v>5</v>
      </c>
      <c r="BC98">
        <v>5</v>
      </c>
      <c r="BD98">
        <v>5</v>
      </c>
      <c r="BE98">
        <v>11</v>
      </c>
      <c r="BF98">
        <v>11</v>
      </c>
      <c r="BG98">
        <v>11</v>
      </c>
      <c r="BH98">
        <v>21</v>
      </c>
      <c r="BI98">
        <v>21</v>
      </c>
      <c r="BJ98">
        <v>34</v>
      </c>
      <c r="BK98">
        <v>72</v>
      </c>
      <c r="BL98">
        <v>112</v>
      </c>
      <c r="BM98">
        <v>202</v>
      </c>
      <c r="BN98">
        <v>245</v>
      </c>
      <c r="BO98">
        <v>312</v>
      </c>
      <c r="BP98">
        <v>392</v>
      </c>
      <c r="BQ98">
        <v>488</v>
      </c>
      <c r="BR98">
        <v>581</v>
      </c>
      <c r="BS98">
        <v>719</v>
      </c>
      <c r="BT98">
        <v>859</v>
      </c>
      <c r="BU98">
        <v>901</v>
      </c>
      <c r="BV98">
        <v>1109</v>
      </c>
      <c r="BW98">
        <v>1284</v>
      </c>
      <c r="BX98">
        <v>1380</v>
      </c>
      <c r="BY98">
        <v>1488</v>
      </c>
    </row>
    <row r="99" spans="1:77" x14ac:dyDescent="0.25">
      <c r="B99" t="s">
        <v>104</v>
      </c>
      <c r="C99">
        <v>-1.8311999999999999</v>
      </c>
      <c r="D99">
        <v>-78.183400000000006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6</v>
      </c>
      <c r="AS99">
        <v>6</v>
      </c>
      <c r="AT99">
        <v>7</v>
      </c>
      <c r="AU99">
        <v>10</v>
      </c>
      <c r="AV99">
        <v>13</v>
      </c>
      <c r="AW99">
        <v>13</v>
      </c>
      <c r="AX99">
        <v>13</v>
      </c>
      <c r="AY99">
        <v>14</v>
      </c>
      <c r="AZ99">
        <v>15</v>
      </c>
      <c r="BA99">
        <v>15</v>
      </c>
      <c r="BB99">
        <v>17</v>
      </c>
      <c r="BC99">
        <v>17</v>
      </c>
      <c r="BD99">
        <v>17</v>
      </c>
      <c r="BE99">
        <v>28</v>
      </c>
      <c r="BF99">
        <v>28</v>
      </c>
      <c r="BG99">
        <v>37</v>
      </c>
      <c r="BH99">
        <v>58</v>
      </c>
      <c r="BI99">
        <v>111</v>
      </c>
      <c r="BJ99">
        <v>199</v>
      </c>
      <c r="BK99">
        <v>367</v>
      </c>
      <c r="BL99">
        <v>506</v>
      </c>
      <c r="BM99">
        <v>789</v>
      </c>
      <c r="BN99">
        <v>981</v>
      </c>
      <c r="BO99">
        <v>1082</v>
      </c>
      <c r="BP99">
        <v>1173</v>
      </c>
      <c r="BQ99">
        <v>1403</v>
      </c>
      <c r="BR99">
        <v>1595</v>
      </c>
      <c r="BS99">
        <v>1823</v>
      </c>
      <c r="BT99">
        <v>1924</v>
      </c>
      <c r="BU99">
        <v>1962</v>
      </c>
      <c r="BV99">
        <v>2240</v>
      </c>
      <c r="BW99">
        <v>2748</v>
      </c>
      <c r="BX99">
        <v>3163</v>
      </c>
      <c r="BY99">
        <v>3368</v>
      </c>
    </row>
    <row r="100" spans="1:77" x14ac:dyDescent="0.25">
      <c r="B100" t="s">
        <v>105</v>
      </c>
      <c r="C100">
        <v>26</v>
      </c>
      <c r="D100">
        <v>30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2</v>
      </c>
      <c r="AS100">
        <v>2</v>
      </c>
      <c r="AT100">
        <v>2</v>
      </c>
      <c r="AU100">
        <v>2</v>
      </c>
      <c r="AV100">
        <v>3</v>
      </c>
      <c r="AW100">
        <v>15</v>
      </c>
      <c r="AX100">
        <v>15</v>
      </c>
      <c r="AY100">
        <v>49</v>
      </c>
      <c r="AZ100">
        <v>55</v>
      </c>
      <c r="BA100">
        <v>59</v>
      </c>
      <c r="BB100">
        <v>60</v>
      </c>
      <c r="BC100">
        <v>67</v>
      </c>
      <c r="BD100">
        <v>80</v>
      </c>
      <c r="BE100">
        <v>109</v>
      </c>
      <c r="BF100">
        <v>110</v>
      </c>
      <c r="BG100">
        <v>150</v>
      </c>
      <c r="BH100">
        <v>196</v>
      </c>
      <c r="BI100">
        <v>196</v>
      </c>
      <c r="BJ100">
        <v>256</v>
      </c>
      <c r="BK100">
        <v>285</v>
      </c>
      <c r="BL100">
        <v>294</v>
      </c>
      <c r="BM100">
        <v>327</v>
      </c>
      <c r="BN100">
        <v>366</v>
      </c>
      <c r="BO100">
        <v>402</v>
      </c>
      <c r="BP100">
        <v>456</v>
      </c>
      <c r="BQ100">
        <v>495</v>
      </c>
      <c r="BR100">
        <v>536</v>
      </c>
      <c r="BS100">
        <v>576</v>
      </c>
      <c r="BT100">
        <v>609</v>
      </c>
      <c r="BU100">
        <v>656</v>
      </c>
      <c r="BV100">
        <v>710</v>
      </c>
      <c r="BW100">
        <v>779</v>
      </c>
      <c r="BX100">
        <v>865</v>
      </c>
      <c r="BY100">
        <v>985</v>
      </c>
    </row>
    <row r="101" spans="1:77" x14ac:dyDescent="0.25">
      <c r="B101" t="s">
        <v>106</v>
      </c>
      <c r="C101">
        <v>13.7942</v>
      </c>
      <c r="D101">
        <v>-88.896500000000003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1</v>
      </c>
      <c r="BK101">
        <v>1</v>
      </c>
      <c r="BL101">
        <v>3</v>
      </c>
      <c r="BM101">
        <v>3</v>
      </c>
      <c r="BN101">
        <v>3</v>
      </c>
      <c r="BO101">
        <v>5</v>
      </c>
      <c r="BP101">
        <v>9</v>
      </c>
      <c r="BQ101">
        <v>13</v>
      </c>
      <c r="BR101">
        <v>13</v>
      </c>
      <c r="BS101">
        <v>19</v>
      </c>
      <c r="BT101">
        <v>24</v>
      </c>
      <c r="BU101">
        <v>30</v>
      </c>
      <c r="BV101">
        <v>32</v>
      </c>
      <c r="BW101">
        <v>32</v>
      </c>
      <c r="BX101">
        <v>41</v>
      </c>
      <c r="BY101">
        <v>46</v>
      </c>
    </row>
    <row r="102" spans="1:77" x14ac:dyDescent="0.25">
      <c r="B102" t="s">
        <v>107</v>
      </c>
      <c r="C102">
        <v>1.5</v>
      </c>
      <c r="D102">
        <v>10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1</v>
      </c>
      <c r="BG102">
        <v>1</v>
      </c>
      <c r="BH102">
        <v>1</v>
      </c>
      <c r="BI102">
        <v>4</v>
      </c>
      <c r="BJ102">
        <v>6</v>
      </c>
      <c r="BK102">
        <v>6</v>
      </c>
      <c r="BL102">
        <v>6</v>
      </c>
      <c r="BM102">
        <v>6</v>
      </c>
      <c r="BN102">
        <v>9</v>
      </c>
      <c r="BO102">
        <v>9</v>
      </c>
      <c r="BP102">
        <v>9</v>
      </c>
      <c r="BQ102">
        <v>12</v>
      </c>
      <c r="BR102">
        <v>12</v>
      </c>
      <c r="BS102">
        <v>12</v>
      </c>
      <c r="BT102">
        <v>12</v>
      </c>
      <c r="BU102">
        <v>12</v>
      </c>
      <c r="BV102">
        <v>12</v>
      </c>
      <c r="BW102">
        <v>15</v>
      </c>
      <c r="BX102">
        <v>15</v>
      </c>
      <c r="BY102">
        <v>16</v>
      </c>
    </row>
    <row r="103" spans="1:77" x14ac:dyDescent="0.25">
      <c r="B103" t="s">
        <v>108</v>
      </c>
      <c r="C103">
        <v>15.179399999999999</v>
      </c>
      <c r="D103">
        <v>39.782299999999999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1</v>
      </c>
      <c r="BM103">
        <v>1</v>
      </c>
      <c r="BN103">
        <v>1</v>
      </c>
      <c r="BO103">
        <v>1</v>
      </c>
      <c r="BP103">
        <v>4</v>
      </c>
      <c r="BQ103">
        <v>6</v>
      </c>
      <c r="BR103">
        <v>6</v>
      </c>
      <c r="BS103">
        <v>6</v>
      </c>
      <c r="BT103">
        <v>12</v>
      </c>
      <c r="BU103">
        <v>12</v>
      </c>
      <c r="BV103">
        <v>15</v>
      </c>
      <c r="BW103">
        <v>15</v>
      </c>
      <c r="BX103">
        <v>22</v>
      </c>
      <c r="BY103">
        <v>22</v>
      </c>
    </row>
    <row r="104" spans="1:77" x14ac:dyDescent="0.25">
      <c r="B104" t="s">
        <v>109</v>
      </c>
      <c r="C104">
        <v>58.595300000000002</v>
      </c>
      <c r="D104">
        <v>25.0136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1</v>
      </c>
      <c r="AP104">
        <v>1</v>
      </c>
      <c r="AQ104">
        <v>1</v>
      </c>
      <c r="AR104">
        <v>1</v>
      </c>
      <c r="AS104">
        <v>1</v>
      </c>
      <c r="AT104">
        <v>2</v>
      </c>
      <c r="AU104">
        <v>2</v>
      </c>
      <c r="AV104">
        <v>3</v>
      </c>
      <c r="AW104">
        <v>10</v>
      </c>
      <c r="AX104">
        <v>10</v>
      </c>
      <c r="AY104">
        <v>10</v>
      </c>
      <c r="AZ104">
        <v>10</v>
      </c>
      <c r="BA104">
        <v>12</v>
      </c>
      <c r="BB104">
        <v>16</v>
      </c>
      <c r="BC104">
        <v>16</v>
      </c>
      <c r="BD104">
        <v>79</v>
      </c>
      <c r="BE104">
        <v>115</v>
      </c>
      <c r="BF104">
        <v>171</v>
      </c>
      <c r="BG104">
        <v>205</v>
      </c>
      <c r="BH104">
        <v>225</v>
      </c>
      <c r="BI104">
        <v>258</v>
      </c>
      <c r="BJ104">
        <v>267</v>
      </c>
      <c r="BK104">
        <v>283</v>
      </c>
      <c r="BL104">
        <v>306</v>
      </c>
      <c r="BM104">
        <v>326</v>
      </c>
      <c r="BN104">
        <v>352</v>
      </c>
      <c r="BO104">
        <v>369</v>
      </c>
      <c r="BP104">
        <v>404</v>
      </c>
      <c r="BQ104">
        <v>538</v>
      </c>
      <c r="BR104">
        <v>575</v>
      </c>
      <c r="BS104">
        <v>645</v>
      </c>
      <c r="BT104">
        <v>679</v>
      </c>
      <c r="BU104">
        <v>715</v>
      </c>
      <c r="BV104">
        <v>745</v>
      </c>
      <c r="BW104">
        <v>779</v>
      </c>
      <c r="BX104">
        <v>858</v>
      </c>
      <c r="BY104">
        <v>961</v>
      </c>
    </row>
    <row r="105" spans="1:77" x14ac:dyDescent="0.25">
      <c r="B105" t="s">
        <v>110</v>
      </c>
      <c r="C105">
        <v>-26.522500000000001</v>
      </c>
      <c r="D105">
        <v>31.465900000000001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1</v>
      </c>
      <c r="BF105">
        <v>1</v>
      </c>
      <c r="BG105">
        <v>1</v>
      </c>
      <c r="BH105">
        <v>1</v>
      </c>
      <c r="BI105">
        <v>1</v>
      </c>
      <c r="BJ105">
        <v>1</v>
      </c>
      <c r="BK105">
        <v>1</v>
      </c>
      <c r="BL105">
        <v>1</v>
      </c>
      <c r="BM105">
        <v>4</v>
      </c>
      <c r="BN105">
        <v>4</v>
      </c>
      <c r="BO105">
        <v>4</v>
      </c>
      <c r="BP105">
        <v>4</v>
      </c>
      <c r="BQ105">
        <v>6</v>
      </c>
      <c r="BR105">
        <v>9</v>
      </c>
      <c r="BS105">
        <v>9</v>
      </c>
      <c r="BT105">
        <v>9</v>
      </c>
      <c r="BU105">
        <v>9</v>
      </c>
      <c r="BV105">
        <v>9</v>
      </c>
      <c r="BW105">
        <v>9</v>
      </c>
      <c r="BX105">
        <v>9</v>
      </c>
      <c r="BY105">
        <v>9</v>
      </c>
    </row>
    <row r="106" spans="1:77" x14ac:dyDescent="0.25">
      <c r="B106" t="s">
        <v>111</v>
      </c>
      <c r="C106">
        <v>9.1449999999999996</v>
      </c>
      <c r="D106">
        <v>40.489699999999999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1</v>
      </c>
      <c r="BE106">
        <v>1</v>
      </c>
      <c r="BF106">
        <v>1</v>
      </c>
      <c r="BG106">
        <v>5</v>
      </c>
      <c r="BH106">
        <v>5</v>
      </c>
      <c r="BI106">
        <v>6</v>
      </c>
      <c r="BJ106">
        <v>6</v>
      </c>
      <c r="BK106">
        <v>9</v>
      </c>
      <c r="BL106">
        <v>9</v>
      </c>
      <c r="BM106">
        <v>11</v>
      </c>
      <c r="BN106">
        <v>11</v>
      </c>
      <c r="BO106">
        <v>12</v>
      </c>
      <c r="BP106">
        <v>12</v>
      </c>
      <c r="BQ106">
        <v>12</v>
      </c>
      <c r="BR106">
        <v>16</v>
      </c>
      <c r="BS106">
        <v>16</v>
      </c>
      <c r="BT106">
        <v>21</v>
      </c>
      <c r="BU106">
        <v>23</v>
      </c>
      <c r="BV106">
        <v>26</v>
      </c>
      <c r="BW106">
        <v>29</v>
      </c>
      <c r="BX106">
        <v>29</v>
      </c>
      <c r="BY106">
        <v>35</v>
      </c>
    </row>
    <row r="107" spans="1:77" x14ac:dyDescent="0.25">
      <c r="B107" t="s">
        <v>112</v>
      </c>
      <c r="C107">
        <v>-17.7134</v>
      </c>
      <c r="D107">
        <v>178.065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1</v>
      </c>
      <c r="BK107">
        <v>1</v>
      </c>
      <c r="BL107">
        <v>1</v>
      </c>
      <c r="BM107">
        <v>2</v>
      </c>
      <c r="BN107">
        <v>3</v>
      </c>
      <c r="BO107">
        <v>4</v>
      </c>
      <c r="BP107">
        <v>5</v>
      </c>
      <c r="BQ107">
        <v>5</v>
      </c>
      <c r="BR107">
        <v>5</v>
      </c>
      <c r="BS107">
        <v>5</v>
      </c>
      <c r="BT107">
        <v>5</v>
      </c>
      <c r="BU107">
        <v>5</v>
      </c>
      <c r="BV107">
        <v>5</v>
      </c>
      <c r="BW107">
        <v>5</v>
      </c>
      <c r="BX107">
        <v>7</v>
      </c>
      <c r="BY107">
        <v>7</v>
      </c>
    </row>
    <row r="108" spans="1:77" x14ac:dyDescent="0.25">
      <c r="B108" t="s">
        <v>113</v>
      </c>
      <c r="C108">
        <v>64</v>
      </c>
      <c r="D108">
        <v>26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</v>
      </c>
      <c r="AI108">
        <v>1</v>
      </c>
      <c r="AJ108">
        <v>1</v>
      </c>
      <c r="AK108">
        <v>1</v>
      </c>
      <c r="AL108">
        <v>1</v>
      </c>
      <c r="AM108">
        <v>1</v>
      </c>
      <c r="AN108">
        <v>2</v>
      </c>
      <c r="AO108">
        <v>2</v>
      </c>
      <c r="AP108">
        <v>2</v>
      </c>
      <c r="AQ108">
        <v>3</v>
      </c>
      <c r="AR108">
        <v>6</v>
      </c>
      <c r="AS108">
        <v>6</v>
      </c>
      <c r="AT108">
        <v>6</v>
      </c>
      <c r="AU108">
        <v>6</v>
      </c>
      <c r="AV108">
        <v>12</v>
      </c>
      <c r="AW108">
        <v>15</v>
      </c>
      <c r="AX108">
        <v>15</v>
      </c>
      <c r="AY108">
        <v>23</v>
      </c>
      <c r="AZ108">
        <v>30</v>
      </c>
      <c r="BA108">
        <v>40</v>
      </c>
      <c r="BB108">
        <v>59</v>
      </c>
      <c r="BC108">
        <v>59</v>
      </c>
      <c r="BD108">
        <v>155</v>
      </c>
      <c r="BE108">
        <v>225</v>
      </c>
      <c r="BF108">
        <v>244</v>
      </c>
      <c r="BG108">
        <v>277</v>
      </c>
      <c r="BH108">
        <v>321</v>
      </c>
      <c r="BI108">
        <v>336</v>
      </c>
      <c r="BJ108">
        <v>400</v>
      </c>
      <c r="BK108">
        <v>450</v>
      </c>
      <c r="BL108">
        <v>523</v>
      </c>
      <c r="BM108">
        <v>626</v>
      </c>
      <c r="BN108">
        <v>700</v>
      </c>
      <c r="BO108">
        <v>792</v>
      </c>
      <c r="BP108">
        <v>880</v>
      </c>
      <c r="BQ108">
        <v>958</v>
      </c>
      <c r="BR108">
        <v>1041</v>
      </c>
      <c r="BS108">
        <v>1167</v>
      </c>
      <c r="BT108">
        <v>1240</v>
      </c>
      <c r="BU108">
        <v>1352</v>
      </c>
      <c r="BV108">
        <v>1418</v>
      </c>
      <c r="BW108">
        <v>1446</v>
      </c>
      <c r="BX108">
        <v>1518</v>
      </c>
      <c r="BY108">
        <v>1615</v>
      </c>
    </row>
    <row r="109" spans="1:77" x14ac:dyDescent="0.25">
      <c r="A109" t="s">
        <v>114</v>
      </c>
      <c r="B109" t="s">
        <v>115</v>
      </c>
      <c r="C109">
        <v>3.9339</v>
      </c>
      <c r="D109">
        <v>-53.125799999999998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5</v>
      </c>
      <c r="AY109">
        <v>5</v>
      </c>
      <c r="AZ109">
        <v>5</v>
      </c>
      <c r="BA109">
        <v>5</v>
      </c>
      <c r="BB109">
        <v>5</v>
      </c>
      <c r="BC109">
        <v>5</v>
      </c>
      <c r="BD109">
        <v>5</v>
      </c>
      <c r="BE109">
        <v>5</v>
      </c>
      <c r="BF109">
        <v>7</v>
      </c>
      <c r="BG109">
        <v>11</v>
      </c>
      <c r="BH109">
        <v>11</v>
      </c>
      <c r="BI109">
        <v>11</v>
      </c>
      <c r="BJ109">
        <v>11</v>
      </c>
      <c r="BK109">
        <v>15</v>
      </c>
      <c r="BL109">
        <v>18</v>
      </c>
      <c r="BM109">
        <v>18</v>
      </c>
      <c r="BN109">
        <v>20</v>
      </c>
      <c r="BO109">
        <v>23</v>
      </c>
      <c r="BP109">
        <v>28</v>
      </c>
      <c r="BQ109">
        <v>28</v>
      </c>
      <c r="BR109">
        <v>28</v>
      </c>
      <c r="BS109">
        <v>28</v>
      </c>
      <c r="BT109">
        <v>28</v>
      </c>
      <c r="BU109">
        <v>43</v>
      </c>
      <c r="BV109">
        <v>43</v>
      </c>
      <c r="BW109">
        <v>51</v>
      </c>
      <c r="BX109">
        <v>51</v>
      </c>
      <c r="BY109">
        <v>57</v>
      </c>
    </row>
    <row r="110" spans="1:77" x14ac:dyDescent="0.25">
      <c r="A110" t="s">
        <v>116</v>
      </c>
      <c r="B110" t="s">
        <v>115</v>
      </c>
      <c r="C110">
        <v>-17.6797</v>
      </c>
      <c r="D110">
        <v>149.4068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3</v>
      </c>
      <c r="BE110">
        <v>3</v>
      </c>
      <c r="BF110">
        <v>3</v>
      </c>
      <c r="BG110">
        <v>3</v>
      </c>
      <c r="BH110">
        <v>3</v>
      </c>
      <c r="BI110">
        <v>3</v>
      </c>
      <c r="BJ110">
        <v>6</v>
      </c>
      <c r="BK110">
        <v>11</v>
      </c>
      <c r="BL110">
        <v>15</v>
      </c>
      <c r="BM110">
        <v>18</v>
      </c>
      <c r="BN110">
        <v>18</v>
      </c>
      <c r="BO110">
        <v>25</v>
      </c>
      <c r="BP110">
        <v>25</v>
      </c>
      <c r="BQ110">
        <v>30</v>
      </c>
      <c r="BR110">
        <v>30</v>
      </c>
      <c r="BS110">
        <v>30</v>
      </c>
      <c r="BT110">
        <v>30</v>
      </c>
      <c r="BU110">
        <v>36</v>
      </c>
      <c r="BV110">
        <v>36</v>
      </c>
      <c r="BW110">
        <v>37</v>
      </c>
      <c r="BX110">
        <v>37</v>
      </c>
      <c r="BY110">
        <v>39</v>
      </c>
    </row>
    <row r="111" spans="1:77" x14ac:dyDescent="0.25">
      <c r="A111" t="s">
        <v>117</v>
      </c>
      <c r="B111" t="s">
        <v>115</v>
      </c>
      <c r="C111">
        <v>16.25</v>
      </c>
      <c r="D111">
        <v>-61.583300000000001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1</v>
      </c>
      <c r="BE111">
        <v>1</v>
      </c>
      <c r="BF111">
        <v>3</v>
      </c>
      <c r="BG111">
        <v>6</v>
      </c>
      <c r="BH111">
        <v>18</v>
      </c>
      <c r="BI111">
        <v>27</v>
      </c>
      <c r="BJ111">
        <v>33</v>
      </c>
      <c r="BK111">
        <v>45</v>
      </c>
      <c r="BL111">
        <v>53</v>
      </c>
      <c r="BM111">
        <v>58</v>
      </c>
      <c r="BN111">
        <v>62</v>
      </c>
      <c r="BO111">
        <v>62</v>
      </c>
      <c r="BP111">
        <v>73</v>
      </c>
      <c r="BQ111">
        <v>73</v>
      </c>
      <c r="BR111">
        <v>73</v>
      </c>
      <c r="BS111">
        <v>102</v>
      </c>
      <c r="BT111">
        <v>106</v>
      </c>
      <c r="BU111">
        <v>106</v>
      </c>
      <c r="BV111">
        <v>114</v>
      </c>
      <c r="BW111">
        <v>125</v>
      </c>
      <c r="BX111">
        <v>128</v>
      </c>
      <c r="BY111">
        <v>130</v>
      </c>
    </row>
    <row r="112" spans="1:77" x14ac:dyDescent="0.25">
      <c r="A112" t="s">
        <v>118</v>
      </c>
      <c r="B112" t="s">
        <v>115</v>
      </c>
      <c r="C112">
        <v>-12.827500000000001</v>
      </c>
      <c r="D112">
        <v>45.166200000000003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1</v>
      </c>
      <c r="BG112">
        <v>1</v>
      </c>
      <c r="BH112">
        <v>1</v>
      </c>
      <c r="BI112">
        <v>3</v>
      </c>
      <c r="BJ112">
        <v>3</v>
      </c>
      <c r="BK112">
        <v>6</v>
      </c>
      <c r="BL112">
        <v>7</v>
      </c>
      <c r="BM112">
        <v>11</v>
      </c>
      <c r="BN112">
        <v>24</v>
      </c>
      <c r="BO112">
        <v>36</v>
      </c>
      <c r="BP112">
        <v>36</v>
      </c>
      <c r="BQ112">
        <v>36</v>
      </c>
      <c r="BR112">
        <v>50</v>
      </c>
      <c r="BS112">
        <v>63</v>
      </c>
      <c r="BT112">
        <v>63</v>
      </c>
      <c r="BU112">
        <v>82</v>
      </c>
      <c r="BV112">
        <v>94</v>
      </c>
      <c r="BW112">
        <v>94</v>
      </c>
      <c r="BX112">
        <v>116</v>
      </c>
      <c r="BY112">
        <v>128</v>
      </c>
    </row>
    <row r="113" spans="1:77" x14ac:dyDescent="0.25">
      <c r="A113" t="s">
        <v>119</v>
      </c>
      <c r="B113" t="s">
        <v>115</v>
      </c>
      <c r="C113">
        <v>-20.904299999999999</v>
      </c>
      <c r="D113">
        <v>165.61799999999999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2</v>
      </c>
      <c r="BK113">
        <v>2</v>
      </c>
      <c r="BL113">
        <v>4</v>
      </c>
      <c r="BM113">
        <v>4</v>
      </c>
      <c r="BN113">
        <v>8</v>
      </c>
      <c r="BO113">
        <v>10</v>
      </c>
      <c r="BP113">
        <v>14</v>
      </c>
      <c r="BQ113">
        <v>14</v>
      </c>
      <c r="BR113">
        <v>15</v>
      </c>
      <c r="BS113">
        <v>15</v>
      </c>
      <c r="BT113">
        <v>15</v>
      </c>
      <c r="BU113">
        <v>15</v>
      </c>
      <c r="BV113">
        <v>16</v>
      </c>
      <c r="BW113">
        <v>16</v>
      </c>
      <c r="BX113">
        <v>18</v>
      </c>
      <c r="BY113">
        <v>18</v>
      </c>
    </row>
    <row r="114" spans="1:77" x14ac:dyDescent="0.25">
      <c r="A114" t="s">
        <v>120</v>
      </c>
      <c r="B114" t="s">
        <v>115</v>
      </c>
      <c r="C114">
        <v>-21.135100000000001</v>
      </c>
      <c r="D114">
        <v>55.247100000000003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1</v>
      </c>
      <c r="BC114">
        <v>1</v>
      </c>
      <c r="BD114">
        <v>5</v>
      </c>
      <c r="BE114">
        <v>6</v>
      </c>
      <c r="BF114">
        <v>7</v>
      </c>
      <c r="BG114">
        <v>9</v>
      </c>
      <c r="BH114">
        <v>9</v>
      </c>
      <c r="BI114">
        <v>12</v>
      </c>
      <c r="BJ114">
        <v>14</v>
      </c>
      <c r="BK114">
        <v>28</v>
      </c>
      <c r="BL114">
        <v>45</v>
      </c>
      <c r="BM114">
        <v>64</v>
      </c>
      <c r="BN114">
        <v>71</v>
      </c>
      <c r="BO114">
        <v>94</v>
      </c>
      <c r="BP114">
        <v>111</v>
      </c>
      <c r="BQ114">
        <v>135</v>
      </c>
      <c r="BR114">
        <v>145</v>
      </c>
      <c r="BS114">
        <v>183</v>
      </c>
      <c r="BT114">
        <v>183</v>
      </c>
      <c r="BU114">
        <v>224</v>
      </c>
      <c r="BV114">
        <v>247</v>
      </c>
      <c r="BW114">
        <v>281</v>
      </c>
      <c r="BX114">
        <v>308</v>
      </c>
      <c r="BY114">
        <v>321</v>
      </c>
    </row>
    <row r="115" spans="1:77" x14ac:dyDescent="0.25">
      <c r="A115" t="s">
        <v>121</v>
      </c>
      <c r="B115" t="s">
        <v>115</v>
      </c>
      <c r="C115">
        <v>17.899999999999999</v>
      </c>
      <c r="D115">
        <v>-62.833300000000001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3</v>
      </c>
      <c r="AV115">
        <v>3</v>
      </c>
      <c r="AW115">
        <v>3</v>
      </c>
      <c r="AX115">
        <v>3</v>
      </c>
      <c r="AY115">
        <v>3</v>
      </c>
      <c r="AZ115">
        <v>1</v>
      </c>
      <c r="BA115">
        <v>1</v>
      </c>
      <c r="BB115">
        <v>1</v>
      </c>
      <c r="BC115">
        <v>1</v>
      </c>
      <c r="BD115">
        <v>1</v>
      </c>
      <c r="BE115">
        <v>1</v>
      </c>
      <c r="BF115">
        <v>1</v>
      </c>
      <c r="BG115">
        <v>3</v>
      </c>
      <c r="BH115">
        <v>3</v>
      </c>
      <c r="BI115">
        <v>3</v>
      </c>
      <c r="BJ115">
        <v>3</v>
      </c>
      <c r="BK115">
        <v>3</v>
      </c>
      <c r="BL115">
        <v>3</v>
      </c>
      <c r="BM115">
        <v>3</v>
      </c>
      <c r="BN115">
        <v>3</v>
      </c>
      <c r="BO115">
        <v>3</v>
      </c>
      <c r="BP115">
        <v>3</v>
      </c>
      <c r="BQ115">
        <v>3</v>
      </c>
      <c r="BR115">
        <v>5</v>
      </c>
      <c r="BS115">
        <v>5</v>
      </c>
      <c r="BT115">
        <v>5</v>
      </c>
      <c r="BU115">
        <v>6</v>
      </c>
      <c r="BV115">
        <v>6</v>
      </c>
      <c r="BW115">
        <v>6</v>
      </c>
      <c r="BX115">
        <v>6</v>
      </c>
      <c r="BY115">
        <v>6</v>
      </c>
    </row>
    <row r="116" spans="1:77" x14ac:dyDescent="0.25">
      <c r="A116" t="s">
        <v>122</v>
      </c>
      <c r="B116" t="s">
        <v>115</v>
      </c>
      <c r="C116">
        <v>18.070799999999998</v>
      </c>
      <c r="D116">
        <v>-63.0501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2</v>
      </c>
      <c r="BA116">
        <v>2</v>
      </c>
      <c r="BB116">
        <v>2</v>
      </c>
      <c r="BC116">
        <v>2</v>
      </c>
      <c r="BD116">
        <v>2</v>
      </c>
      <c r="BE116">
        <v>2</v>
      </c>
      <c r="BF116">
        <v>2</v>
      </c>
      <c r="BG116">
        <v>2</v>
      </c>
      <c r="BH116">
        <v>2</v>
      </c>
      <c r="BI116">
        <v>3</v>
      </c>
      <c r="BJ116">
        <v>4</v>
      </c>
      <c r="BK116">
        <v>4</v>
      </c>
      <c r="BL116">
        <v>4</v>
      </c>
      <c r="BM116">
        <v>5</v>
      </c>
      <c r="BN116">
        <v>8</v>
      </c>
      <c r="BO116">
        <v>8</v>
      </c>
      <c r="BP116">
        <v>11</v>
      </c>
      <c r="BQ116">
        <v>11</v>
      </c>
      <c r="BR116">
        <v>11</v>
      </c>
      <c r="BS116">
        <v>11</v>
      </c>
      <c r="BT116">
        <v>11</v>
      </c>
      <c r="BU116">
        <v>15</v>
      </c>
      <c r="BV116">
        <v>15</v>
      </c>
      <c r="BW116">
        <v>15</v>
      </c>
      <c r="BX116">
        <v>22</v>
      </c>
      <c r="BY116">
        <v>22</v>
      </c>
    </row>
    <row r="117" spans="1:77" x14ac:dyDescent="0.25">
      <c r="A117" t="s">
        <v>123</v>
      </c>
      <c r="B117" t="s">
        <v>115</v>
      </c>
      <c r="C117">
        <v>14.641500000000001</v>
      </c>
      <c r="D117">
        <v>-61.0242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2</v>
      </c>
      <c r="AY117">
        <v>2</v>
      </c>
      <c r="AZ117">
        <v>2</v>
      </c>
      <c r="BA117">
        <v>2</v>
      </c>
      <c r="BB117">
        <v>3</v>
      </c>
      <c r="BC117">
        <v>3</v>
      </c>
      <c r="BD117">
        <v>3</v>
      </c>
      <c r="BE117">
        <v>9</v>
      </c>
      <c r="BF117">
        <v>9</v>
      </c>
      <c r="BG117">
        <v>15</v>
      </c>
      <c r="BH117">
        <v>16</v>
      </c>
      <c r="BI117">
        <v>19</v>
      </c>
      <c r="BJ117">
        <v>23</v>
      </c>
      <c r="BK117">
        <v>32</v>
      </c>
      <c r="BL117">
        <v>32</v>
      </c>
      <c r="BM117">
        <v>44</v>
      </c>
      <c r="BN117">
        <v>53</v>
      </c>
      <c r="BO117">
        <v>57</v>
      </c>
      <c r="BP117">
        <v>66</v>
      </c>
      <c r="BQ117">
        <v>66</v>
      </c>
      <c r="BR117">
        <v>81</v>
      </c>
      <c r="BS117">
        <v>93</v>
      </c>
      <c r="BT117">
        <v>93</v>
      </c>
      <c r="BU117">
        <v>93</v>
      </c>
      <c r="BV117">
        <v>128</v>
      </c>
      <c r="BW117">
        <v>135</v>
      </c>
      <c r="BX117">
        <v>138</v>
      </c>
      <c r="BY117">
        <v>143</v>
      </c>
    </row>
    <row r="118" spans="1:77" x14ac:dyDescent="0.25">
      <c r="B118" t="s">
        <v>115</v>
      </c>
      <c r="C118">
        <v>46.227600000000002</v>
      </c>
      <c r="D118">
        <v>2.2136999999999998</v>
      </c>
      <c r="E118">
        <v>0</v>
      </c>
      <c r="F118">
        <v>0</v>
      </c>
      <c r="G118">
        <v>2</v>
      </c>
      <c r="H118">
        <v>3</v>
      </c>
      <c r="I118">
        <v>3</v>
      </c>
      <c r="J118">
        <v>3</v>
      </c>
      <c r="K118">
        <v>4</v>
      </c>
      <c r="L118">
        <v>5</v>
      </c>
      <c r="M118">
        <v>5</v>
      </c>
      <c r="N118">
        <v>5</v>
      </c>
      <c r="O118">
        <v>6</v>
      </c>
      <c r="P118">
        <v>6</v>
      </c>
      <c r="Q118">
        <v>6</v>
      </c>
      <c r="R118">
        <v>6</v>
      </c>
      <c r="S118">
        <v>6</v>
      </c>
      <c r="T118">
        <v>6</v>
      </c>
      <c r="U118">
        <v>6</v>
      </c>
      <c r="V118">
        <v>11</v>
      </c>
      <c r="W118">
        <v>11</v>
      </c>
      <c r="X118">
        <v>11</v>
      </c>
      <c r="Y118">
        <v>11</v>
      </c>
      <c r="Z118">
        <v>11</v>
      </c>
      <c r="AA118">
        <v>11</v>
      </c>
      <c r="AB118">
        <v>11</v>
      </c>
      <c r="AC118">
        <v>12</v>
      </c>
      <c r="AD118">
        <v>12</v>
      </c>
      <c r="AE118">
        <v>12</v>
      </c>
      <c r="AF118">
        <v>12</v>
      </c>
      <c r="AG118">
        <v>12</v>
      </c>
      <c r="AH118">
        <v>12</v>
      </c>
      <c r="AI118">
        <v>12</v>
      </c>
      <c r="AJ118">
        <v>12</v>
      </c>
      <c r="AK118">
        <v>12</v>
      </c>
      <c r="AL118">
        <v>12</v>
      </c>
      <c r="AM118">
        <v>14</v>
      </c>
      <c r="AN118">
        <v>18</v>
      </c>
      <c r="AO118">
        <v>38</v>
      </c>
      <c r="AP118">
        <v>57</v>
      </c>
      <c r="AQ118">
        <v>100</v>
      </c>
      <c r="AR118">
        <v>130</v>
      </c>
      <c r="AS118">
        <v>191</v>
      </c>
      <c r="AT118">
        <v>204</v>
      </c>
      <c r="AU118">
        <v>285</v>
      </c>
      <c r="AV118">
        <v>377</v>
      </c>
      <c r="AW118">
        <v>653</v>
      </c>
      <c r="AX118">
        <v>949</v>
      </c>
      <c r="AY118">
        <v>1126</v>
      </c>
      <c r="AZ118">
        <v>1209</v>
      </c>
      <c r="BA118">
        <v>1784</v>
      </c>
      <c r="BB118">
        <v>2281</v>
      </c>
      <c r="BC118">
        <v>2281</v>
      </c>
      <c r="BD118">
        <v>3661</v>
      </c>
      <c r="BE118">
        <v>4469</v>
      </c>
      <c r="BF118">
        <v>4499</v>
      </c>
      <c r="BG118">
        <v>6633</v>
      </c>
      <c r="BH118">
        <v>7652</v>
      </c>
      <c r="BI118">
        <v>9043</v>
      </c>
      <c r="BJ118">
        <v>10871</v>
      </c>
      <c r="BK118">
        <v>12612</v>
      </c>
      <c r="BL118">
        <v>14282</v>
      </c>
      <c r="BM118">
        <v>16018</v>
      </c>
      <c r="BN118">
        <v>19856</v>
      </c>
      <c r="BO118">
        <v>22304</v>
      </c>
      <c r="BP118">
        <v>25233</v>
      </c>
      <c r="BQ118">
        <v>29155</v>
      </c>
      <c r="BR118">
        <v>32964</v>
      </c>
      <c r="BS118">
        <v>37575</v>
      </c>
      <c r="BT118">
        <v>40174</v>
      </c>
      <c r="BU118">
        <v>44550</v>
      </c>
      <c r="BV118">
        <v>52128</v>
      </c>
      <c r="BW118">
        <v>56989</v>
      </c>
      <c r="BX118">
        <v>59105</v>
      </c>
      <c r="BY118">
        <v>64338</v>
      </c>
    </row>
    <row r="119" spans="1:77" x14ac:dyDescent="0.25">
      <c r="B119" t="s">
        <v>124</v>
      </c>
      <c r="C119">
        <v>-0.80369999999999997</v>
      </c>
      <c r="D119">
        <v>11.609400000000001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1</v>
      </c>
      <c r="BF119">
        <v>1</v>
      </c>
      <c r="BG119">
        <v>1</v>
      </c>
      <c r="BH119">
        <v>1</v>
      </c>
      <c r="BI119">
        <v>1</v>
      </c>
      <c r="BJ119">
        <v>1</v>
      </c>
      <c r="BK119">
        <v>3</v>
      </c>
      <c r="BL119">
        <v>4</v>
      </c>
      <c r="BM119">
        <v>5</v>
      </c>
      <c r="BN119">
        <v>5</v>
      </c>
      <c r="BO119">
        <v>6</v>
      </c>
      <c r="BP119">
        <v>6</v>
      </c>
      <c r="BQ119">
        <v>7</v>
      </c>
      <c r="BR119">
        <v>7</v>
      </c>
      <c r="BS119">
        <v>7</v>
      </c>
      <c r="BT119">
        <v>7</v>
      </c>
      <c r="BU119">
        <v>7</v>
      </c>
      <c r="BV119">
        <v>16</v>
      </c>
      <c r="BW119">
        <v>18</v>
      </c>
      <c r="BX119">
        <v>21</v>
      </c>
      <c r="BY119">
        <v>21</v>
      </c>
    </row>
    <row r="120" spans="1:77" x14ac:dyDescent="0.25">
      <c r="B120" t="s">
        <v>125</v>
      </c>
      <c r="C120">
        <v>13.443199999999999</v>
      </c>
      <c r="D120">
        <v>-15.3101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1</v>
      </c>
      <c r="BI120">
        <v>1</v>
      </c>
      <c r="BJ120">
        <v>1</v>
      </c>
      <c r="BK120">
        <v>1</v>
      </c>
      <c r="BL120">
        <v>1</v>
      </c>
      <c r="BM120">
        <v>1</v>
      </c>
      <c r="BN120">
        <v>2</v>
      </c>
      <c r="BO120">
        <v>3</v>
      </c>
      <c r="BP120">
        <v>3</v>
      </c>
      <c r="BQ120">
        <v>3</v>
      </c>
      <c r="BR120">
        <v>3</v>
      </c>
      <c r="BS120">
        <v>3</v>
      </c>
      <c r="BT120">
        <v>4</v>
      </c>
      <c r="BU120">
        <v>4</v>
      </c>
      <c r="BV120">
        <v>4</v>
      </c>
      <c r="BW120">
        <v>4</v>
      </c>
      <c r="BX120">
        <v>4</v>
      </c>
      <c r="BY120">
        <v>4</v>
      </c>
    </row>
    <row r="121" spans="1:77" x14ac:dyDescent="0.25">
      <c r="B121" t="s">
        <v>126</v>
      </c>
      <c r="C121">
        <v>42.315399999999997</v>
      </c>
      <c r="D121">
        <v>43.356900000000003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1</v>
      </c>
      <c r="AO121">
        <v>1</v>
      </c>
      <c r="AP121">
        <v>1</v>
      </c>
      <c r="AQ121">
        <v>1</v>
      </c>
      <c r="AR121">
        <v>3</v>
      </c>
      <c r="AS121">
        <v>3</v>
      </c>
      <c r="AT121">
        <v>3</v>
      </c>
      <c r="AU121">
        <v>3</v>
      </c>
      <c r="AV121">
        <v>4</v>
      </c>
      <c r="AW121">
        <v>4</v>
      </c>
      <c r="AX121">
        <v>4</v>
      </c>
      <c r="AY121">
        <v>13</v>
      </c>
      <c r="AZ121">
        <v>15</v>
      </c>
      <c r="BA121">
        <v>15</v>
      </c>
      <c r="BB121">
        <v>24</v>
      </c>
      <c r="BC121">
        <v>24</v>
      </c>
      <c r="BD121">
        <v>25</v>
      </c>
      <c r="BE121">
        <v>30</v>
      </c>
      <c r="BF121">
        <v>33</v>
      </c>
      <c r="BG121">
        <v>33</v>
      </c>
      <c r="BH121">
        <v>34</v>
      </c>
      <c r="BI121">
        <v>38</v>
      </c>
      <c r="BJ121">
        <v>40</v>
      </c>
      <c r="BK121">
        <v>43</v>
      </c>
      <c r="BL121">
        <v>49</v>
      </c>
      <c r="BM121">
        <v>54</v>
      </c>
      <c r="BN121">
        <v>61</v>
      </c>
      <c r="BO121">
        <v>70</v>
      </c>
      <c r="BP121">
        <v>75</v>
      </c>
      <c r="BQ121">
        <v>79</v>
      </c>
      <c r="BR121">
        <v>83</v>
      </c>
      <c r="BS121">
        <v>90</v>
      </c>
      <c r="BT121">
        <v>91</v>
      </c>
      <c r="BU121">
        <v>103</v>
      </c>
      <c r="BV121">
        <v>110</v>
      </c>
      <c r="BW121">
        <v>117</v>
      </c>
      <c r="BX121">
        <v>134</v>
      </c>
      <c r="BY121">
        <v>155</v>
      </c>
    </row>
    <row r="122" spans="1:77" x14ac:dyDescent="0.25">
      <c r="B122" t="s">
        <v>127</v>
      </c>
      <c r="C122">
        <v>51</v>
      </c>
      <c r="D122">
        <v>9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1</v>
      </c>
      <c r="K122">
        <v>4</v>
      </c>
      <c r="L122">
        <v>4</v>
      </c>
      <c r="M122">
        <v>4</v>
      </c>
      <c r="N122">
        <v>5</v>
      </c>
      <c r="O122">
        <v>8</v>
      </c>
      <c r="P122">
        <v>10</v>
      </c>
      <c r="Q122">
        <v>12</v>
      </c>
      <c r="R122">
        <v>12</v>
      </c>
      <c r="S122">
        <v>12</v>
      </c>
      <c r="T122">
        <v>12</v>
      </c>
      <c r="U122">
        <v>13</v>
      </c>
      <c r="V122">
        <v>13</v>
      </c>
      <c r="W122">
        <v>14</v>
      </c>
      <c r="X122">
        <v>14</v>
      </c>
      <c r="Y122">
        <v>16</v>
      </c>
      <c r="Z122">
        <v>16</v>
      </c>
      <c r="AA122">
        <v>16</v>
      </c>
      <c r="AB122">
        <v>16</v>
      </c>
      <c r="AC122">
        <v>16</v>
      </c>
      <c r="AD122">
        <v>16</v>
      </c>
      <c r="AE122">
        <v>16</v>
      </c>
      <c r="AF122">
        <v>16</v>
      </c>
      <c r="AG122">
        <v>16</v>
      </c>
      <c r="AH122">
        <v>16</v>
      </c>
      <c r="AI122">
        <v>16</v>
      </c>
      <c r="AJ122">
        <v>16</v>
      </c>
      <c r="AK122">
        <v>16</v>
      </c>
      <c r="AL122">
        <v>16</v>
      </c>
      <c r="AM122">
        <v>17</v>
      </c>
      <c r="AN122">
        <v>27</v>
      </c>
      <c r="AO122">
        <v>46</v>
      </c>
      <c r="AP122">
        <v>48</v>
      </c>
      <c r="AQ122">
        <v>79</v>
      </c>
      <c r="AR122">
        <v>130</v>
      </c>
      <c r="AS122">
        <v>159</v>
      </c>
      <c r="AT122">
        <v>196</v>
      </c>
      <c r="AU122">
        <v>262</v>
      </c>
      <c r="AV122">
        <v>482</v>
      </c>
      <c r="AW122">
        <v>670</v>
      </c>
      <c r="AX122">
        <v>799</v>
      </c>
      <c r="AY122">
        <v>1040</v>
      </c>
      <c r="AZ122">
        <v>1176</v>
      </c>
      <c r="BA122">
        <v>1457</v>
      </c>
      <c r="BB122">
        <v>1908</v>
      </c>
      <c r="BC122">
        <v>2078</v>
      </c>
      <c r="BD122">
        <v>3675</v>
      </c>
      <c r="BE122">
        <v>4585</v>
      </c>
      <c r="BF122">
        <v>5795</v>
      </c>
      <c r="BG122">
        <v>7272</v>
      </c>
      <c r="BH122">
        <v>9257</v>
      </c>
      <c r="BI122">
        <v>12327</v>
      </c>
      <c r="BJ122">
        <v>15320</v>
      </c>
      <c r="BK122">
        <v>19848</v>
      </c>
      <c r="BL122">
        <v>22213</v>
      </c>
      <c r="BM122">
        <v>24873</v>
      </c>
      <c r="BN122">
        <v>29056</v>
      </c>
      <c r="BO122">
        <v>32986</v>
      </c>
      <c r="BP122">
        <v>37323</v>
      </c>
      <c r="BQ122">
        <v>43938</v>
      </c>
      <c r="BR122">
        <v>50871</v>
      </c>
      <c r="BS122">
        <v>57695</v>
      </c>
      <c r="BT122">
        <v>62095</v>
      </c>
      <c r="BU122">
        <v>66885</v>
      </c>
      <c r="BV122">
        <v>71808</v>
      </c>
      <c r="BW122">
        <v>77872</v>
      </c>
      <c r="BX122">
        <v>84794</v>
      </c>
      <c r="BY122">
        <v>91159</v>
      </c>
    </row>
    <row r="123" spans="1:77" x14ac:dyDescent="0.25">
      <c r="B123" t="s">
        <v>128</v>
      </c>
      <c r="C123">
        <v>7.9465000000000003</v>
      </c>
      <c r="D123">
        <v>-1.0232000000000001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3</v>
      </c>
      <c r="BF123">
        <v>6</v>
      </c>
      <c r="BG123">
        <v>6</v>
      </c>
      <c r="BH123">
        <v>7</v>
      </c>
      <c r="BI123">
        <v>7</v>
      </c>
      <c r="BJ123">
        <v>11</v>
      </c>
      <c r="BK123">
        <v>16</v>
      </c>
      <c r="BL123">
        <v>19</v>
      </c>
      <c r="BM123">
        <v>23</v>
      </c>
      <c r="BN123">
        <v>27</v>
      </c>
      <c r="BO123">
        <v>53</v>
      </c>
      <c r="BP123">
        <v>93</v>
      </c>
      <c r="BQ123">
        <v>132</v>
      </c>
      <c r="BR123">
        <v>137</v>
      </c>
      <c r="BS123">
        <v>141</v>
      </c>
      <c r="BT123">
        <v>152</v>
      </c>
      <c r="BU123">
        <v>152</v>
      </c>
      <c r="BV123">
        <v>161</v>
      </c>
      <c r="BW123">
        <v>195</v>
      </c>
      <c r="BX123">
        <v>204</v>
      </c>
      <c r="BY123">
        <v>205</v>
      </c>
    </row>
    <row r="124" spans="1:77" x14ac:dyDescent="0.25">
      <c r="B124" t="s">
        <v>129</v>
      </c>
      <c r="C124">
        <v>39.074199999999998</v>
      </c>
      <c r="D124">
        <v>21.824300000000001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1</v>
      </c>
      <c r="AO124">
        <v>3</v>
      </c>
      <c r="AP124">
        <v>4</v>
      </c>
      <c r="AQ124">
        <v>4</v>
      </c>
      <c r="AR124">
        <v>7</v>
      </c>
      <c r="AS124">
        <v>7</v>
      </c>
      <c r="AT124">
        <v>7</v>
      </c>
      <c r="AU124">
        <v>9</v>
      </c>
      <c r="AV124">
        <v>31</v>
      </c>
      <c r="AW124">
        <v>45</v>
      </c>
      <c r="AX124">
        <v>46</v>
      </c>
      <c r="AY124">
        <v>73</v>
      </c>
      <c r="AZ124">
        <v>73</v>
      </c>
      <c r="BA124">
        <v>89</v>
      </c>
      <c r="BB124">
        <v>99</v>
      </c>
      <c r="BC124">
        <v>99</v>
      </c>
      <c r="BD124">
        <v>190</v>
      </c>
      <c r="BE124">
        <v>228</v>
      </c>
      <c r="BF124">
        <v>331</v>
      </c>
      <c r="BG124">
        <v>331</v>
      </c>
      <c r="BH124">
        <v>387</v>
      </c>
      <c r="BI124">
        <v>418</v>
      </c>
      <c r="BJ124">
        <v>418</v>
      </c>
      <c r="BK124">
        <v>495</v>
      </c>
      <c r="BL124">
        <v>530</v>
      </c>
      <c r="BM124">
        <v>624</v>
      </c>
      <c r="BN124">
        <v>695</v>
      </c>
      <c r="BO124">
        <v>743</v>
      </c>
      <c r="BP124">
        <v>821</v>
      </c>
      <c r="BQ124">
        <v>892</v>
      </c>
      <c r="BR124">
        <v>966</v>
      </c>
      <c r="BS124">
        <v>1061</v>
      </c>
      <c r="BT124">
        <v>1156</v>
      </c>
      <c r="BU124">
        <v>1212</v>
      </c>
      <c r="BV124">
        <v>1314</v>
      </c>
      <c r="BW124">
        <v>1415</v>
      </c>
      <c r="BX124">
        <v>1544</v>
      </c>
      <c r="BY124">
        <v>1613</v>
      </c>
    </row>
    <row r="125" spans="1:77" x14ac:dyDescent="0.25">
      <c r="B125" t="s">
        <v>130</v>
      </c>
      <c r="C125">
        <v>15.7835</v>
      </c>
      <c r="D125">
        <v>-90.230800000000002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1</v>
      </c>
      <c r="BF125">
        <v>1</v>
      </c>
      <c r="BG125">
        <v>2</v>
      </c>
      <c r="BH125">
        <v>6</v>
      </c>
      <c r="BI125">
        <v>6</v>
      </c>
      <c r="BJ125">
        <v>9</v>
      </c>
      <c r="BK125">
        <v>12</v>
      </c>
      <c r="BL125">
        <v>17</v>
      </c>
      <c r="BM125">
        <v>19</v>
      </c>
      <c r="BN125">
        <v>20</v>
      </c>
      <c r="BO125">
        <v>21</v>
      </c>
      <c r="BP125">
        <v>24</v>
      </c>
      <c r="BQ125">
        <v>25</v>
      </c>
      <c r="BR125">
        <v>28</v>
      </c>
      <c r="BS125">
        <v>34</v>
      </c>
      <c r="BT125">
        <v>34</v>
      </c>
      <c r="BU125">
        <v>36</v>
      </c>
      <c r="BV125">
        <v>38</v>
      </c>
      <c r="BW125">
        <v>39</v>
      </c>
      <c r="BX125">
        <v>47</v>
      </c>
      <c r="BY125">
        <v>50</v>
      </c>
    </row>
    <row r="126" spans="1:77" x14ac:dyDescent="0.25">
      <c r="B126" t="s">
        <v>131</v>
      </c>
      <c r="C126">
        <v>9.9456000000000007</v>
      </c>
      <c r="D126">
        <v>-9.6966000000000001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1</v>
      </c>
      <c r="BE126">
        <v>1</v>
      </c>
      <c r="BF126">
        <v>1</v>
      </c>
      <c r="BG126">
        <v>1</v>
      </c>
      <c r="BH126">
        <v>1</v>
      </c>
      <c r="BI126">
        <v>1</v>
      </c>
      <c r="BJ126">
        <v>1</v>
      </c>
      <c r="BK126">
        <v>1</v>
      </c>
      <c r="BL126">
        <v>2</v>
      </c>
      <c r="BM126">
        <v>2</v>
      </c>
      <c r="BN126">
        <v>4</v>
      </c>
      <c r="BO126">
        <v>4</v>
      </c>
      <c r="BP126">
        <v>4</v>
      </c>
      <c r="BQ126">
        <v>4</v>
      </c>
      <c r="BR126">
        <v>8</v>
      </c>
      <c r="BS126">
        <v>8</v>
      </c>
      <c r="BT126">
        <v>16</v>
      </c>
      <c r="BU126">
        <v>22</v>
      </c>
      <c r="BV126">
        <v>22</v>
      </c>
      <c r="BW126">
        <v>30</v>
      </c>
      <c r="BX126">
        <v>52</v>
      </c>
      <c r="BY126">
        <v>73</v>
      </c>
    </row>
    <row r="127" spans="1:77" x14ac:dyDescent="0.25">
      <c r="B127" t="s">
        <v>132</v>
      </c>
      <c r="C127">
        <v>5</v>
      </c>
      <c r="D127">
        <v>-58.75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1</v>
      </c>
      <c r="BD127">
        <v>1</v>
      </c>
      <c r="BE127">
        <v>1</v>
      </c>
      <c r="BF127">
        <v>4</v>
      </c>
      <c r="BG127">
        <v>4</v>
      </c>
      <c r="BH127">
        <v>7</v>
      </c>
      <c r="BI127">
        <v>7</v>
      </c>
      <c r="BJ127">
        <v>7</v>
      </c>
      <c r="BK127">
        <v>7</v>
      </c>
      <c r="BL127">
        <v>7</v>
      </c>
      <c r="BM127">
        <v>19</v>
      </c>
      <c r="BN127">
        <v>20</v>
      </c>
      <c r="BO127">
        <v>5</v>
      </c>
      <c r="BP127">
        <v>5</v>
      </c>
      <c r="BQ127">
        <v>5</v>
      </c>
      <c r="BR127">
        <v>5</v>
      </c>
      <c r="BS127">
        <v>8</v>
      </c>
      <c r="BT127">
        <v>8</v>
      </c>
      <c r="BU127">
        <v>8</v>
      </c>
      <c r="BV127">
        <v>12</v>
      </c>
      <c r="BW127">
        <v>19</v>
      </c>
      <c r="BX127">
        <v>19</v>
      </c>
      <c r="BY127">
        <v>23</v>
      </c>
    </row>
    <row r="128" spans="1:77" x14ac:dyDescent="0.25">
      <c r="B128" t="s">
        <v>133</v>
      </c>
      <c r="C128">
        <v>18.9712</v>
      </c>
      <c r="D128">
        <v>-72.285200000000003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</v>
      </c>
      <c r="BL128">
        <v>2</v>
      </c>
      <c r="BM128">
        <v>2</v>
      </c>
      <c r="BN128">
        <v>6</v>
      </c>
      <c r="BO128">
        <v>7</v>
      </c>
      <c r="BP128">
        <v>8</v>
      </c>
      <c r="BQ128">
        <v>8</v>
      </c>
      <c r="BR128">
        <v>8</v>
      </c>
      <c r="BS128">
        <v>8</v>
      </c>
      <c r="BT128">
        <v>15</v>
      </c>
      <c r="BU128">
        <v>15</v>
      </c>
      <c r="BV128">
        <v>15</v>
      </c>
      <c r="BW128">
        <v>16</v>
      </c>
      <c r="BX128">
        <v>16</v>
      </c>
      <c r="BY128">
        <v>18</v>
      </c>
    </row>
    <row r="129" spans="2:77" x14ac:dyDescent="0.25">
      <c r="B129" t="s">
        <v>134</v>
      </c>
      <c r="C129">
        <v>41.902900000000002</v>
      </c>
      <c r="D129">
        <v>12.4534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1</v>
      </c>
      <c r="AX129">
        <v>1</v>
      </c>
      <c r="AY129">
        <v>1</v>
      </c>
      <c r="AZ129">
        <v>1</v>
      </c>
      <c r="BA129">
        <v>1</v>
      </c>
      <c r="BB129">
        <v>1</v>
      </c>
      <c r="BC129">
        <v>1</v>
      </c>
      <c r="BD129">
        <v>1</v>
      </c>
      <c r="BE129">
        <v>1</v>
      </c>
      <c r="BF129">
        <v>1</v>
      </c>
      <c r="BG129">
        <v>1</v>
      </c>
      <c r="BH129">
        <v>1</v>
      </c>
      <c r="BI129">
        <v>1</v>
      </c>
      <c r="BJ129">
        <v>1</v>
      </c>
      <c r="BK129">
        <v>1</v>
      </c>
      <c r="BL129">
        <v>1</v>
      </c>
      <c r="BM129">
        <v>1</v>
      </c>
      <c r="BN129">
        <v>1</v>
      </c>
      <c r="BO129">
        <v>4</v>
      </c>
      <c r="BP129">
        <v>4</v>
      </c>
      <c r="BQ129">
        <v>4</v>
      </c>
      <c r="BR129">
        <v>4</v>
      </c>
      <c r="BS129">
        <v>6</v>
      </c>
      <c r="BT129">
        <v>6</v>
      </c>
      <c r="BU129">
        <v>6</v>
      </c>
      <c r="BV129">
        <v>6</v>
      </c>
      <c r="BW129">
        <v>6</v>
      </c>
      <c r="BX129">
        <v>7</v>
      </c>
      <c r="BY129">
        <v>7</v>
      </c>
    </row>
    <row r="130" spans="2:77" x14ac:dyDescent="0.25">
      <c r="B130" t="s">
        <v>135</v>
      </c>
      <c r="C130">
        <v>15.2</v>
      </c>
      <c r="D130">
        <v>-86.241900000000001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2</v>
      </c>
      <c r="BC130">
        <v>2</v>
      </c>
      <c r="BD130">
        <v>2</v>
      </c>
      <c r="BE130">
        <v>2</v>
      </c>
      <c r="BF130">
        <v>3</v>
      </c>
      <c r="BG130">
        <v>6</v>
      </c>
      <c r="BH130">
        <v>8</v>
      </c>
      <c r="BI130">
        <v>9</v>
      </c>
      <c r="BJ130">
        <v>12</v>
      </c>
      <c r="BK130">
        <v>24</v>
      </c>
      <c r="BL130">
        <v>24</v>
      </c>
      <c r="BM130">
        <v>26</v>
      </c>
      <c r="BN130">
        <v>30</v>
      </c>
      <c r="BO130">
        <v>30</v>
      </c>
      <c r="BP130">
        <v>36</v>
      </c>
      <c r="BQ130">
        <v>52</v>
      </c>
      <c r="BR130">
        <v>68</v>
      </c>
      <c r="BS130">
        <v>95</v>
      </c>
      <c r="BT130">
        <v>110</v>
      </c>
      <c r="BU130">
        <v>139</v>
      </c>
      <c r="BV130">
        <v>141</v>
      </c>
      <c r="BW130">
        <v>172</v>
      </c>
      <c r="BX130">
        <v>219</v>
      </c>
      <c r="BY130">
        <v>222</v>
      </c>
    </row>
    <row r="131" spans="2:77" x14ac:dyDescent="0.25">
      <c r="B131" t="s">
        <v>136</v>
      </c>
      <c r="C131">
        <v>47.162500000000001</v>
      </c>
      <c r="D131">
        <v>19.503299999999999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2</v>
      </c>
      <c r="AV131">
        <v>2</v>
      </c>
      <c r="AW131">
        <v>2</v>
      </c>
      <c r="AX131">
        <v>4</v>
      </c>
      <c r="AY131">
        <v>7</v>
      </c>
      <c r="AZ131">
        <v>9</v>
      </c>
      <c r="BA131">
        <v>9</v>
      </c>
      <c r="BB131">
        <v>13</v>
      </c>
      <c r="BC131">
        <v>13</v>
      </c>
      <c r="BD131">
        <v>19</v>
      </c>
      <c r="BE131">
        <v>30</v>
      </c>
      <c r="BF131">
        <v>32</v>
      </c>
      <c r="BG131">
        <v>39</v>
      </c>
      <c r="BH131">
        <v>50</v>
      </c>
      <c r="BI131">
        <v>58</v>
      </c>
      <c r="BJ131">
        <v>73</v>
      </c>
      <c r="BK131">
        <v>85</v>
      </c>
      <c r="BL131">
        <v>103</v>
      </c>
      <c r="BM131">
        <v>131</v>
      </c>
      <c r="BN131">
        <v>167</v>
      </c>
      <c r="BO131">
        <v>187</v>
      </c>
      <c r="BP131">
        <v>226</v>
      </c>
      <c r="BQ131">
        <v>261</v>
      </c>
      <c r="BR131">
        <v>300</v>
      </c>
      <c r="BS131">
        <v>343</v>
      </c>
      <c r="BT131">
        <v>408</v>
      </c>
      <c r="BU131">
        <v>447</v>
      </c>
      <c r="BV131">
        <v>492</v>
      </c>
      <c r="BW131">
        <v>525</v>
      </c>
      <c r="BX131">
        <v>585</v>
      </c>
      <c r="BY131">
        <v>623</v>
      </c>
    </row>
    <row r="132" spans="2:77" x14ac:dyDescent="0.25">
      <c r="B132" t="s">
        <v>137</v>
      </c>
      <c r="C132">
        <v>64.963099999999997</v>
      </c>
      <c r="D132">
        <v>-19.020800000000001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1</v>
      </c>
      <c r="AQ132">
        <v>1</v>
      </c>
      <c r="AR132">
        <v>3</v>
      </c>
      <c r="AS132">
        <v>6</v>
      </c>
      <c r="AT132">
        <v>11</v>
      </c>
      <c r="AU132">
        <v>26</v>
      </c>
      <c r="AV132">
        <v>34</v>
      </c>
      <c r="AW132">
        <v>43</v>
      </c>
      <c r="AX132">
        <v>50</v>
      </c>
      <c r="AY132">
        <v>50</v>
      </c>
      <c r="AZ132">
        <v>58</v>
      </c>
      <c r="BA132">
        <v>69</v>
      </c>
      <c r="BB132">
        <v>85</v>
      </c>
      <c r="BC132">
        <v>103</v>
      </c>
      <c r="BD132">
        <v>134</v>
      </c>
      <c r="BE132">
        <v>156</v>
      </c>
      <c r="BF132">
        <v>171</v>
      </c>
      <c r="BG132">
        <v>180</v>
      </c>
      <c r="BH132">
        <v>220</v>
      </c>
      <c r="BI132">
        <v>250</v>
      </c>
      <c r="BJ132">
        <v>330</v>
      </c>
      <c r="BK132">
        <v>409</v>
      </c>
      <c r="BL132">
        <v>473</v>
      </c>
      <c r="BM132">
        <v>568</v>
      </c>
      <c r="BN132">
        <v>588</v>
      </c>
      <c r="BO132">
        <v>648</v>
      </c>
      <c r="BP132">
        <v>737</v>
      </c>
      <c r="BQ132">
        <v>802</v>
      </c>
      <c r="BR132">
        <v>890</v>
      </c>
      <c r="BS132">
        <v>963</v>
      </c>
      <c r="BT132">
        <v>1020</v>
      </c>
      <c r="BU132">
        <v>1086</v>
      </c>
      <c r="BV132">
        <v>1135</v>
      </c>
      <c r="BW132">
        <v>1220</v>
      </c>
      <c r="BX132">
        <v>1319</v>
      </c>
      <c r="BY132">
        <v>1364</v>
      </c>
    </row>
    <row r="133" spans="2:77" x14ac:dyDescent="0.25">
      <c r="B133" t="s">
        <v>138</v>
      </c>
      <c r="C133">
        <v>21</v>
      </c>
      <c r="D133">
        <v>78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1</v>
      </c>
      <c r="N133">
        <v>1</v>
      </c>
      <c r="O133">
        <v>1</v>
      </c>
      <c r="P133">
        <v>2</v>
      </c>
      <c r="Q133">
        <v>3</v>
      </c>
      <c r="R133">
        <v>3</v>
      </c>
      <c r="S133">
        <v>3</v>
      </c>
      <c r="T133">
        <v>3</v>
      </c>
      <c r="U133">
        <v>3</v>
      </c>
      <c r="V133">
        <v>3</v>
      </c>
      <c r="W133">
        <v>3</v>
      </c>
      <c r="X133">
        <v>3</v>
      </c>
      <c r="Y133">
        <v>3</v>
      </c>
      <c r="Z133">
        <v>3</v>
      </c>
      <c r="AA133">
        <v>3</v>
      </c>
      <c r="AB133">
        <v>3</v>
      </c>
      <c r="AC133">
        <v>3</v>
      </c>
      <c r="AD133">
        <v>3</v>
      </c>
      <c r="AE133">
        <v>3</v>
      </c>
      <c r="AF133">
        <v>3</v>
      </c>
      <c r="AG133">
        <v>3</v>
      </c>
      <c r="AH133">
        <v>3</v>
      </c>
      <c r="AI133">
        <v>3</v>
      </c>
      <c r="AJ133">
        <v>3</v>
      </c>
      <c r="AK133">
        <v>3</v>
      </c>
      <c r="AL133">
        <v>3</v>
      </c>
      <c r="AM133">
        <v>3</v>
      </c>
      <c r="AN133">
        <v>3</v>
      </c>
      <c r="AO133">
        <v>3</v>
      </c>
      <c r="AP133">
        <v>3</v>
      </c>
      <c r="AQ133">
        <v>3</v>
      </c>
      <c r="AR133">
        <v>3</v>
      </c>
      <c r="AS133">
        <v>5</v>
      </c>
      <c r="AT133">
        <v>5</v>
      </c>
      <c r="AU133">
        <v>28</v>
      </c>
      <c r="AV133">
        <v>30</v>
      </c>
      <c r="AW133">
        <v>31</v>
      </c>
      <c r="AX133">
        <v>34</v>
      </c>
      <c r="AY133">
        <v>39</v>
      </c>
      <c r="AZ133">
        <v>43</v>
      </c>
      <c r="BA133">
        <v>56</v>
      </c>
      <c r="BB133">
        <v>62</v>
      </c>
      <c r="BC133">
        <v>73</v>
      </c>
      <c r="BD133">
        <v>82</v>
      </c>
      <c r="BE133">
        <v>102</v>
      </c>
      <c r="BF133">
        <v>113</v>
      </c>
      <c r="BG133">
        <v>119</v>
      </c>
      <c r="BH133">
        <v>142</v>
      </c>
      <c r="BI133">
        <v>156</v>
      </c>
      <c r="BJ133">
        <v>194</v>
      </c>
      <c r="BK133">
        <v>244</v>
      </c>
      <c r="BL133">
        <v>330</v>
      </c>
      <c r="BM133">
        <v>396</v>
      </c>
      <c r="BN133">
        <v>499</v>
      </c>
      <c r="BO133">
        <v>536</v>
      </c>
      <c r="BP133">
        <v>657</v>
      </c>
      <c r="BQ133">
        <v>727</v>
      </c>
      <c r="BR133">
        <v>887</v>
      </c>
      <c r="BS133">
        <v>987</v>
      </c>
      <c r="BT133">
        <v>1024</v>
      </c>
      <c r="BU133">
        <v>1251</v>
      </c>
      <c r="BV133">
        <v>1397</v>
      </c>
      <c r="BW133">
        <v>1998</v>
      </c>
      <c r="BX133">
        <v>2543</v>
      </c>
      <c r="BY133">
        <v>2567</v>
      </c>
    </row>
    <row r="134" spans="2:77" x14ac:dyDescent="0.25">
      <c r="B134" t="s">
        <v>139</v>
      </c>
      <c r="C134">
        <v>-0.7893</v>
      </c>
      <c r="D134">
        <v>113.9213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2</v>
      </c>
      <c r="AT134">
        <v>2</v>
      </c>
      <c r="AU134">
        <v>2</v>
      </c>
      <c r="AV134">
        <v>2</v>
      </c>
      <c r="AW134">
        <v>4</v>
      </c>
      <c r="AX134">
        <v>4</v>
      </c>
      <c r="AY134">
        <v>6</v>
      </c>
      <c r="AZ134">
        <v>19</v>
      </c>
      <c r="BA134">
        <v>27</v>
      </c>
      <c r="BB134">
        <v>34</v>
      </c>
      <c r="BC134">
        <v>34</v>
      </c>
      <c r="BD134">
        <v>69</v>
      </c>
      <c r="BE134">
        <v>96</v>
      </c>
      <c r="BF134">
        <v>117</v>
      </c>
      <c r="BG134">
        <v>134</v>
      </c>
      <c r="BH134">
        <v>172</v>
      </c>
      <c r="BI134">
        <v>227</v>
      </c>
      <c r="BJ134">
        <v>311</v>
      </c>
      <c r="BK134">
        <v>369</v>
      </c>
      <c r="BL134">
        <v>450</v>
      </c>
      <c r="BM134">
        <v>514</v>
      </c>
      <c r="BN134">
        <v>579</v>
      </c>
      <c r="BO134">
        <v>686</v>
      </c>
      <c r="BP134">
        <v>790</v>
      </c>
      <c r="BQ134">
        <v>893</v>
      </c>
      <c r="BR134">
        <v>1046</v>
      </c>
      <c r="BS134">
        <v>1155</v>
      </c>
      <c r="BT134">
        <v>1285</v>
      </c>
      <c r="BU134">
        <v>1414</v>
      </c>
      <c r="BV134">
        <v>1528</v>
      </c>
      <c r="BW134">
        <v>1677</v>
      </c>
      <c r="BX134">
        <v>1790</v>
      </c>
      <c r="BY134">
        <v>1986</v>
      </c>
    </row>
    <row r="135" spans="2:77" x14ac:dyDescent="0.25">
      <c r="B135" t="s">
        <v>140</v>
      </c>
      <c r="C135">
        <v>32</v>
      </c>
      <c r="D135">
        <v>53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2</v>
      </c>
      <c r="AH135">
        <v>5</v>
      </c>
      <c r="AI135">
        <v>18</v>
      </c>
      <c r="AJ135">
        <v>28</v>
      </c>
      <c r="AK135">
        <v>43</v>
      </c>
      <c r="AL135">
        <v>61</v>
      </c>
      <c r="AM135">
        <v>95</v>
      </c>
      <c r="AN135">
        <v>139</v>
      </c>
      <c r="AO135">
        <v>245</v>
      </c>
      <c r="AP135">
        <v>388</v>
      </c>
      <c r="AQ135">
        <v>593</v>
      </c>
      <c r="AR135">
        <v>978</v>
      </c>
      <c r="AS135">
        <v>1501</v>
      </c>
      <c r="AT135">
        <v>2336</v>
      </c>
      <c r="AU135">
        <v>2922</v>
      </c>
      <c r="AV135">
        <v>3513</v>
      </c>
      <c r="AW135">
        <v>4747</v>
      </c>
      <c r="AX135">
        <v>5823</v>
      </c>
      <c r="AY135">
        <v>6566</v>
      </c>
      <c r="AZ135">
        <v>7161</v>
      </c>
      <c r="BA135">
        <v>8042</v>
      </c>
      <c r="BB135">
        <v>9000</v>
      </c>
      <c r="BC135">
        <v>10075</v>
      </c>
      <c r="BD135">
        <v>11364</v>
      </c>
      <c r="BE135">
        <v>12729</v>
      </c>
      <c r="BF135">
        <v>13938</v>
      </c>
      <c r="BG135">
        <v>14991</v>
      </c>
      <c r="BH135">
        <v>16169</v>
      </c>
      <c r="BI135">
        <v>17361</v>
      </c>
      <c r="BJ135">
        <v>18407</v>
      </c>
      <c r="BK135">
        <v>19644</v>
      </c>
      <c r="BL135">
        <v>20610</v>
      </c>
      <c r="BM135">
        <v>21638</v>
      </c>
      <c r="BN135">
        <v>23049</v>
      </c>
      <c r="BO135">
        <v>24811</v>
      </c>
      <c r="BP135">
        <v>27017</v>
      </c>
      <c r="BQ135">
        <v>29406</v>
      </c>
      <c r="BR135">
        <v>32332</v>
      </c>
      <c r="BS135">
        <v>35408</v>
      </c>
      <c r="BT135">
        <v>38309</v>
      </c>
      <c r="BU135">
        <v>41495</v>
      </c>
      <c r="BV135">
        <v>44605</v>
      </c>
      <c r="BW135">
        <v>47593</v>
      </c>
      <c r="BX135">
        <v>50468</v>
      </c>
      <c r="BY135">
        <v>53183</v>
      </c>
    </row>
    <row r="136" spans="2:77" x14ac:dyDescent="0.25">
      <c r="B136" t="s">
        <v>141</v>
      </c>
      <c r="C136">
        <v>33</v>
      </c>
      <c r="D136">
        <v>44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1</v>
      </c>
      <c r="AM136">
        <v>1</v>
      </c>
      <c r="AN136">
        <v>5</v>
      </c>
      <c r="AO136">
        <v>7</v>
      </c>
      <c r="AP136">
        <v>7</v>
      </c>
      <c r="AQ136">
        <v>13</v>
      </c>
      <c r="AR136">
        <v>19</v>
      </c>
      <c r="AS136">
        <v>26</v>
      </c>
      <c r="AT136">
        <v>32</v>
      </c>
      <c r="AU136">
        <v>35</v>
      </c>
      <c r="AV136">
        <v>35</v>
      </c>
      <c r="AW136">
        <v>40</v>
      </c>
      <c r="AX136">
        <v>54</v>
      </c>
      <c r="AY136">
        <v>60</v>
      </c>
      <c r="AZ136">
        <v>60</v>
      </c>
      <c r="BA136">
        <v>71</v>
      </c>
      <c r="BB136">
        <v>71</v>
      </c>
      <c r="BC136">
        <v>71</v>
      </c>
      <c r="BD136">
        <v>101</v>
      </c>
      <c r="BE136">
        <v>110</v>
      </c>
      <c r="BF136">
        <v>116</v>
      </c>
      <c r="BG136">
        <v>124</v>
      </c>
      <c r="BH136">
        <v>154</v>
      </c>
      <c r="BI136">
        <v>164</v>
      </c>
      <c r="BJ136">
        <v>192</v>
      </c>
      <c r="BK136">
        <v>208</v>
      </c>
      <c r="BL136">
        <v>214</v>
      </c>
      <c r="BM136">
        <v>233</v>
      </c>
      <c r="BN136">
        <v>266</v>
      </c>
      <c r="BO136">
        <v>316</v>
      </c>
      <c r="BP136">
        <v>346</v>
      </c>
      <c r="BQ136">
        <v>382</v>
      </c>
      <c r="BR136">
        <v>458</v>
      </c>
      <c r="BS136">
        <v>506</v>
      </c>
      <c r="BT136">
        <v>547</v>
      </c>
      <c r="BU136">
        <v>630</v>
      </c>
      <c r="BV136">
        <v>694</v>
      </c>
      <c r="BW136">
        <v>728</v>
      </c>
      <c r="BX136">
        <v>772</v>
      </c>
      <c r="BY136">
        <v>820</v>
      </c>
    </row>
    <row r="137" spans="2:77" x14ac:dyDescent="0.25">
      <c r="B137" t="s">
        <v>142</v>
      </c>
      <c r="C137">
        <v>53.142400000000002</v>
      </c>
      <c r="D137">
        <v>-7.6920999999999999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1</v>
      </c>
      <c r="AR137">
        <v>1</v>
      </c>
      <c r="AS137">
        <v>1</v>
      </c>
      <c r="AT137">
        <v>2</v>
      </c>
      <c r="AU137">
        <v>6</v>
      </c>
      <c r="AV137">
        <v>6</v>
      </c>
      <c r="AW137">
        <v>18</v>
      </c>
      <c r="AX137">
        <v>18</v>
      </c>
      <c r="AY137">
        <v>19</v>
      </c>
      <c r="AZ137">
        <v>21</v>
      </c>
      <c r="BA137">
        <v>34</v>
      </c>
      <c r="BB137">
        <v>43</v>
      </c>
      <c r="BC137">
        <v>43</v>
      </c>
      <c r="BD137">
        <v>90</v>
      </c>
      <c r="BE137">
        <v>129</v>
      </c>
      <c r="BF137">
        <v>129</v>
      </c>
      <c r="BG137">
        <v>169</v>
      </c>
      <c r="BH137">
        <v>223</v>
      </c>
      <c r="BI137">
        <v>292</v>
      </c>
      <c r="BJ137">
        <v>557</v>
      </c>
      <c r="BK137">
        <v>683</v>
      </c>
      <c r="BL137">
        <v>785</v>
      </c>
      <c r="BM137">
        <v>906</v>
      </c>
      <c r="BN137">
        <v>1125</v>
      </c>
      <c r="BO137">
        <v>1329</v>
      </c>
      <c r="BP137">
        <v>1564</v>
      </c>
      <c r="BQ137">
        <v>1819</v>
      </c>
      <c r="BR137">
        <v>2121</v>
      </c>
      <c r="BS137">
        <v>2415</v>
      </c>
      <c r="BT137">
        <v>2615</v>
      </c>
      <c r="BU137">
        <v>2910</v>
      </c>
      <c r="BV137">
        <v>3235</v>
      </c>
      <c r="BW137">
        <v>3447</v>
      </c>
      <c r="BX137">
        <v>3849</v>
      </c>
      <c r="BY137">
        <v>4273</v>
      </c>
    </row>
    <row r="138" spans="2:77" x14ac:dyDescent="0.25">
      <c r="B138" t="s">
        <v>143</v>
      </c>
      <c r="C138">
        <v>31</v>
      </c>
      <c r="D138">
        <v>35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1</v>
      </c>
      <c r="AN138">
        <v>2</v>
      </c>
      <c r="AO138">
        <v>3</v>
      </c>
      <c r="AP138">
        <v>4</v>
      </c>
      <c r="AQ138">
        <v>7</v>
      </c>
      <c r="AR138">
        <v>10</v>
      </c>
      <c r="AS138">
        <v>10</v>
      </c>
      <c r="AT138">
        <v>12</v>
      </c>
      <c r="AU138">
        <v>15</v>
      </c>
      <c r="AV138">
        <v>20</v>
      </c>
      <c r="AW138">
        <v>37</v>
      </c>
      <c r="AX138">
        <v>43</v>
      </c>
      <c r="AY138">
        <v>61</v>
      </c>
      <c r="AZ138">
        <v>61</v>
      </c>
      <c r="BA138">
        <v>75</v>
      </c>
      <c r="BB138">
        <v>79</v>
      </c>
      <c r="BC138">
        <v>100</v>
      </c>
      <c r="BD138">
        <v>126</v>
      </c>
      <c r="BE138">
        <v>155</v>
      </c>
      <c r="BF138">
        <v>213</v>
      </c>
      <c r="BG138">
        <v>218</v>
      </c>
      <c r="BH138">
        <v>250</v>
      </c>
      <c r="BI138">
        <v>304</v>
      </c>
      <c r="BJ138">
        <v>427</v>
      </c>
      <c r="BK138">
        <v>529</v>
      </c>
      <c r="BL138">
        <v>712</v>
      </c>
      <c r="BM138">
        <v>883</v>
      </c>
      <c r="BN138">
        <v>1071</v>
      </c>
      <c r="BO138">
        <v>1238</v>
      </c>
      <c r="BP138">
        <v>2369</v>
      </c>
      <c r="BQ138">
        <v>2693</v>
      </c>
      <c r="BR138">
        <v>3035</v>
      </c>
      <c r="BS138">
        <v>3619</v>
      </c>
      <c r="BT138">
        <v>4247</v>
      </c>
      <c r="BU138">
        <v>4695</v>
      </c>
      <c r="BV138">
        <v>5358</v>
      </c>
      <c r="BW138">
        <v>6092</v>
      </c>
      <c r="BX138">
        <v>6857</v>
      </c>
      <c r="BY138">
        <v>7428</v>
      </c>
    </row>
    <row r="139" spans="2:77" x14ac:dyDescent="0.25">
      <c r="B139" t="s">
        <v>144</v>
      </c>
      <c r="C139">
        <v>43</v>
      </c>
      <c r="D139">
        <v>12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2</v>
      </c>
      <c r="O139">
        <v>2</v>
      </c>
      <c r="P139">
        <v>2</v>
      </c>
      <c r="Q139">
        <v>2</v>
      </c>
      <c r="R139">
        <v>2</v>
      </c>
      <c r="S139">
        <v>2</v>
      </c>
      <c r="T139">
        <v>2</v>
      </c>
      <c r="U139">
        <v>3</v>
      </c>
      <c r="V139">
        <v>3</v>
      </c>
      <c r="W139">
        <v>3</v>
      </c>
      <c r="X139">
        <v>3</v>
      </c>
      <c r="Y139">
        <v>3</v>
      </c>
      <c r="Z139">
        <v>3</v>
      </c>
      <c r="AA139">
        <v>3</v>
      </c>
      <c r="AB139">
        <v>3</v>
      </c>
      <c r="AC139">
        <v>3</v>
      </c>
      <c r="AD139">
        <v>3</v>
      </c>
      <c r="AE139">
        <v>3</v>
      </c>
      <c r="AF139">
        <v>3</v>
      </c>
      <c r="AG139">
        <v>3</v>
      </c>
      <c r="AH139">
        <v>3</v>
      </c>
      <c r="AI139">
        <v>20</v>
      </c>
      <c r="AJ139">
        <v>62</v>
      </c>
      <c r="AK139">
        <v>155</v>
      </c>
      <c r="AL139">
        <v>229</v>
      </c>
      <c r="AM139">
        <v>322</v>
      </c>
      <c r="AN139">
        <v>453</v>
      </c>
      <c r="AO139">
        <v>655</v>
      </c>
      <c r="AP139">
        <v>888</v>
      </c>
      <c r="AQ139">
        <v>1128</v>
      </c>
      <c r="AR139">
        <v>1694</v>
      </c>
      <c r="AS139">
        <v>2036</v>
      </c>
      <c r="AT139">
        <v>2502</v>
      </c>
      <c r="AU139">
        <v>3089</v>
      </c>
      <c r="AV139">
        <v>3858</v>
      </c>
      <c r="AW139">
        <v>4636</v>
      </c>
      <c r="AX139">
        <v>5883</v>
      </c>
      <c r="AY139">
        <v>7375</v>
      </c>
      <c r="AZ139">
        <v>9172</v>
      </c>
      <c r="BA139">
        <v>10149</v>
      </c>
      <c r="BB139">
        <v>12462</v>
      </c>
      <c r="BC139">
        <v>12462</v>
      </c>
      <c r="BD139">
        <v>17660</v>
      </c>
      <c r="BE139">
        <v>21157</v>
      </c>
      <c r="BF139">
        <v>24747</v>
      </c>
      <c r="BG139">
        <v>27980</v>
      </c>
      <c r="BH139">
        <v>31506</v>
      </c>
      <c r="BI139">
        <v>35713</v>
      </c>
      <c r="BJ139">
        <v>41035</v>
      </c>
      <c r="BK139">
        <v>47021</v>
      </c>
      <c r="BL139">
        <v>53578</v>
      </c>
      <c r="BM139">
        <v>59138</v>
      </c>
      <c r="BN139">
        <v>63927</v>
      </c>
      <c r="BO139">
        <v>69176</v>
      </c>
      <c r="BP139">
        <v>74386</v>
      </c>
      <c r="BQ139">
        <v>80589</v>
      </c>
      <c r="BR139">
        <v>86498</v>
      </c>
      <c r="BS139">
        <v>92472</v>
      </c>
      <c r="BT139">
        <v>97689</v>
      </c>
      <c r="BU139">
        <v>101739</v>
      </c>
      <c r="BV139">
        <v>105792</v>
      </c>
      <c r="BW139">
        <v>110574</v>
      </c>
      <c r="BX139">
        <v>115242</v>
      </c>
      <c r="BY139">
        <v>119827</v>
      </c>
    </row>
    <row r="140" spans="2:77" x14ac:dyDescent="0.25">
      <c r="B140" t="s">
        <v>145</v>
      </c>
      <c r="C140">
        <v>18.1096</v>
      </c>
      <c r="D140">
        <v>-77.297499999999999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1</v>
      </c>
      <c r="BC140">
        <v>2</v>
      </c>
      <c r="BD140">
        <v>8</v>
      </c>
      <c r="BE140">
        <v>8</v>
      </c>
      <c r="BF140">
        <v>10</v>
      </c>
      <c r="BG140">
        <v>10</v>
      </c>
      <c r="BH140">
        <v>12</v>
      </c>
      <c r="BI140">
        <v>13</v>
      </c>
      <c r="BJ140">
        <v>15</v>
      </c>
      <c r="BK140">
        <v>16</v>
      </c>
      <c r="BL140">
        <v>16</v>
      </c>
      <c r="BM140">
        <v>19</v>
      </c>
      <c r="BN140">
        <v>19</v>
      </c>
      <c r="BO140">
        <v>21</v>
      </c>
      <c r="BP140">
        <v>26</v>
      </c>
      <c r="BQ140">
        <v>26</v>
      </c>
      <c r="BR140">
        <v>26</v>
      </c>
      <c r="BS140">
        <v>30</v>
      </c>
      <c r="BT140">
        <v>32</v>
      </c>
      <c r="BU140">
        <v>36</v>
      </c>
      <c r="BV140">
        <v>36</v>
      </c>
      <c r="BW140">
        <v>44</v>
      </c>
      <c r="BX140">
        <v>47</v>
      </c>
      <c r="BY140">
        <v>47</v>
      </c>
    </row>
    <row r="141" spans="2:77" x14ac:dyDescent="0.25">
      <c r="B141" t="s">
        <v>146</v>
      </c>
      <c r="C141">
        <v>36</v>
      </c>
      <c r="D141">
        <v>138</v>
      </c>
      <c r="E141">
        <v>2</v>
      </c>
      <c r="F141">
        <v>2</v>
      </c>
      <c r="G141">
        <v>2</v>
      </c>
      <c r="H141">
        <v>2</v>
      </c>
      <c r="I141">
        <v>4</v>
      </c>
      <c r="J141">
        <v>4</v>
      </c>
      <c r="K141">
        <v>7</v>
      </c>
      <c r="L141">
        <v>7</v>
      </c>
      <c r="M141">
        <v>11</v>
      </c>
      <c r="N141">
        <v>15</v>
      </c>
      <c r="O141">
        <v>20</v>
      </c>
      <c r="P141">
        <v>20</v>
      </c>
      <c r="Q141">
        <v>20</v>
      </c>
      <c r="R141">
        <v>22</v>
      </c>
      <c r="S141">
        <v>22</v>
      </c>
      <c r="T141">
        <v>22</v>
      </c>
      <c r="U141">
        <v>25</v>
      </c>
      <c r="V141">
        <v>25</v>
      </c>
      <c r="W141">
        <v>26</v>
      </c>
      <c r="X141">
        <v>26</v>
      </c>
      <c r="Y141">
        <v>26</v>
      </c>
      <c r="Z141">
        <v>28</v>
      </c>
      <c r="AA141">
        <v>28</v>
      </c>
      <c r="AB141">
        <v>29</v>
      </c>
      <c r="AC141">
        <v>43</v>
      </c>
      <c r="AD141">
        <v>59</v>
      </c>
      <c r="AE141">
        <v>66</v>
      </c>
      <c r="AF141">
        <v>74</v>
      </c>
      <c r="AG141">
        <v>84</v>
      </c>
      <c r="AH141">
        <v>94</v>
      </c>
      <c r="AI141">
        <v>105</v>
      </c>
      <c r="AJ141">
        <v>122</v>
      </c>
      <c r="AK141">
        <v>147</v>
      </c>
      <c r="AL141">
        <v>159</v>
      </c>
      <c r="AM141">
        <v>170</v>
      </c>
      <c r="AN141">
        <v>189</v>
      </c>
      <c r="AO141">
        <v>214</v>
      </c>
      <c r="AP141">
        <v>228</v>
      </c>
      <c r="AQ141">
        <v>241</v>
      </c>
      <c r="AR141">
        <v>256</v>
      </c>
      <c r="AS141">
        <v>274</v>
      </c>
      <c r="AT141">
        <v>293</v>
      </c>
      <c r="AU141">
        <v>331</v>
      </c>
      <c r="AV141">
        <v>360</v>
      </c>
      <c r="AW141">
        <v>420</v>
      </c>
      <c r="AX141">
        <v>461</v>
      </c>
      <c r="AY141">
        <v>502</v>
      </c>
      <c r="AZ141">
        <v>511</v>
      </c>
      <c r="BA141">
        <v>581</v>
      </c>
      <c r="BB141">
        <v>639</v>
      </c>
      <c r="BC141">
        <v>639</v>
      </c>
      <c r="BD141">
        <v>701</v>
      </c>
      <c r="BE141">
        <v>773</v>
      </c>
      <c r="BF141">
        <v>839</v>
      </c>
      <c r="BG141">
        <v>839</v>
      </c>
      <c r="BH141">
        <v>878</v>
      </c>
      <c r="BI141">
        <v>889</v>
      </c>
      <c r="BJ141">
        <v>924</v>
      </c>
      <c r="BK141">
        <v>963</v>
      </c>
      <c r="BL141">
        <v>1007</v>
      </c>
      <c r="BM141">
        <v>1101</v>
      </c>
      <c r="BN141">
        <v>1128</v>
      </c>
      <c r="BO141">
        <v>1193</v>
      </c>
      <c r="BP141">
        <v>1307</v>
      </c>
      <c r="BQ141">
        <v>1387</v>
      </c>
      <c r="BR141">
        <v>1468</v>
      </c>
      <c r="BS141">
        <v>1693</v>
      </c>
      <c r="BT141">
        <v>1866</v>
      </c>
      <c r="BU141">
        <v>1866</v>
      </c>
      <c r="BV141">
        <v>1953</v>
      </c>
      <c r="BW141">
        <v>2178</v>
      </c>
      <c r="BX141">
        <v>2495</v>
      </c>
      <c r="BY141">
        <v>2617</v>
      </c>
    </row>
    <row r="142" spans="2:77" x14ac:dyDescent="0.25">
      <c r="B142" t="s">
        <v>147</v>
      </c>
      <c r="C142">
        <v>31.24</v>
      </c>
      <c r="D142">
        <v>36.51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1</v>
      </c>
      <c r="AU142">
        <v>1</v>
      </c>
      <c r="AV142">
        <v>1</v>
      </c>
      <c r="AW142">
        <v>1</v>
      </c>
      <c r="AX142">
        <v>1</v>
      </c>
      <c r="AY142">
        <v>1</v>
      </c>
      <c r="AZ142">
        <v>1</v>
      </c>
      <c r="BA142">
        <v>1</v>
      </c>
      <c r="BB142">
        <v>1</v>
      </c>
      <c r="BC142">
        <v>1</v>
      </c>
      <c r="BD142">
        <v>1</v>
      </c>
      <c r="BE142">
        <v>1</v>
      </c>
      <c r="BF142">
        <v>8</v>
      </c>
      <c r="BG142">
        <v>17</v>
      </c>
      <c r="BH142">
        <v>34</v>
      </c>
      <c r="BI142">
        <v>52</v>
      </c>
      <c r="BJ142">
        <v>69</v>
      </c>
      <c r="BK142">
        <v>85</v>
      </c>
      <c r="BL142">
        <v>85</v>
      </c>
      <c r="BM142">
        <v>112</v>
      </c>
      <c r="BN142">
        <v>127</v>
      </c>
      <c r="BO142">
        <v>154</v>
      </c>
      <c r="BP142">
        <v>172</v>
      </c>
      <c r="BQ142">
        <v>212</v>
      </c>
      <c r="BR142">
        <v>235</v>
      </c>
      <c r="BS142">
        <v>246</v>
      </c>
      <c r="BT142">
        <v>259</v>
      </c>
      <c r="BU142">
        <v>268</v>
      </c>
      <c r="BV142">
        <v>274</v>
      </c>
      <c r="BW142">
        <v>278</v>
      </c>
      <c r="BX142">
        <v>299</v>
      </c>
      <c r="BY142">
        <v>310</v>
      </c>
    </row>
    <row r="143" spans="2:77" x14ac:dyDescent="0.25">
      <c r="B143" t="s">
        <v>148</v>
      </c>
      <c r="C143">
        <v>48.019599999999997</v>
      </c>
      <c r="D143">
        <v>66.923699999999997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4</v>
      </c>
      <c r="BE143">
        <v>6</v>
      </c>
      <c r="BF143">
        <v>9</v>
      </c>
      <c r="BG143">
        <v>10</v>
      </c>
      <c r="BH143">
        <v>33</v>
      </c>
      <c r="BI143">
        <v>35</v>
      </c>
      <c r="BJ143">
        <v>44</v>
      </c>
      <c r="BK143">
        <v>49</v>
      </c>
      <c r="BL143">
        <v>53</v>
      </c>
      <c r="BM143">
        <v>60</v>
      </c>
      <c r="BN143">
        <v>62</v>
      </c>
      <c r="BO143">
        <v>72</v>
      </c>
      <c r="BP143">
        <v>81</v>
      </c>
      <c r="BQ143">
        <v>111</v>
      </c>
      <c r="BR143">
        <v>150</v>
      </c>
      <c r="BS143">
        <v>228</v>
      </c>
      <c r="BT143">
        <v>284</v>
      </c>
      <c r="BU143">
        <v>302</v>
      </c>
      <c r="BV143">
        <v>343</v>
      </c>
      <c r="BW143">
        <v>380</v>
      </c>
      <c r="BX143">
        <v>435</v>
      </c>
      <c r="BY143">
        <v>464</v>
      </c>
    </row>
    <row r="144" spans="2:77" x14ac:dyDescent="0.25">
      <c r="B144" t="s">
        <v>149</v>
      </c>
      <c r="C144">
        <v>-2.3599999999999999E-2</v>
      </c>
      <c r="D144">
        <v>37.906199999999998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1</v>
      </c>
      <c r="BE144">
        <v>1</v>
      </c>
      <c r="BF144">
        <v>3</v>
      </c>
      <c r="BG144">
        <v>3</v>
      </c>
      <c r="BH144">
        <v>3</v>
      </c>
      <c r="BI144">
        <v>3</v>
      </c>
      <c r="BJ144">
        <v>7</v>
      </c>
      <c r="BK144">
        <v>7</v>
      </c>
      <c r="BL144">
        <v>7</v>
      </c>
      <c r="BM144">
        <v>15</v>
      </c>
      <c r="BN144">
        <v>16</v>
      </c>
      <c r="BO144">
        <v>25</v>
      </c>
      <c r="BP144">
        <v>28</v>
      </c>
      <c r="BQ144">
        <v>31</v>
      </c>
      <c r="BR144">
        <v>31</v>
      </c>
      <c r="BS144">
        <v>38</v>
      </c>
      <c r="BT144">
        <v>42</v>
      </c>
      <c r="BU144">
        <v>50</v>
      </c>
      <c r="BV144">
        <v>59</v>
      </c>
      <c r="BW144">
        <v>81</v>
      </c>
      <c r="BX144">
        <v>110</v>
      </c>
      <c r="BY144">
        <v>122</v>
      </c>
    </row>
    <row r="145" spans="2:77" x14ac:dyDescent="0.25">
      <c r="B145" t="s">
        <v>150</v>
      </c>
      <c r="C145">
        <v>36</v>
      </c>
      <c r="D145">
        <v>128</v>
      </c>
      <c r="E145">
        <v>1</v>
      </c>
      <c r="F145">
        <v>1</v>
      </c>
      <c r="G145">
        <v>2</v>
      </c>
      <c r="H145">
        <v>2</v>
      </c>
      <c r="I145">
        <v>3</v>
      </c>
      <c r="J145">
        <v>4</v>
      </c>
      <c r="K145">
        <v>4</v>
      </c>
      <c r="L145">
        <v>4</v>
      </c>
      <c r="M145">
        <v>4</v>
      </c>
      <c r="N145">
        <v>11</v>
      </c>
      <c r="O145">
        <v>12</v>
      </c>
      <c r="P145">
        <v>15</v>
      </c>
      <c r="Q145">
        <v>15</v>
      </c>
      <c r="R145">
        <v>16</v>
      </c>
      <c r="S145">
        <v>19</v>
      </c>
      <c r="T145">
        <v>23</v>
      </c>
      <c r="U145">
        <v>24</v>
      </c>
      <c r="V145">
        <v>24</v>
      </c>
      <c r="W145">
        <v>25</v>
      </c>
      <c r="X145">
        <v>27</v>
      </c>
      <c r="Y145">
        <v>28</v>
      </c>
      <c r="Z145">
        <v>28</v>
      </c>
      <c r="AA145">
        <v>28</v>
      </c>
      <c r="AB145">
        <v>28</v>
      </c>
      <c r="AC145">
        <v>28</v>
      </c>
      <c r="AD145">
        <v>29</v>
      </c>
      <c r="AE145">
        <v>30</v>
      </c>
      <c r="AF145">
        <v>31</v>
      </c>
      <c r="AG145">
        <v>31</v>
      </c>
      <c r="AH145">
        <v>104</v>
      </c>
      <c r="AI145">
        <v>204</v>
      </c>
      <c r="AJ145">
        <v>433</v>
      </c>
      <c r="AK145">
        <v>602</v>
      </c>
      <c r="AL145">
        <v>833</v>
      </c>
      <c r="AM145">
        <v>977</v>
      </c>
      <c r="AN145">
        <v>1261</v>
      </c>
      <c r="AO145">
        <v>1766</v>
      </c>
      <c r="AP145">
        <v>2337</v>
      </c>
      <c r="AQ145">
        <v>3150</v>
      </c>
      <c r="AR145">
        <v>3736</v>
      </c>
      <c r="AS145">
        <v>4335</v>
      </c>
      <c r="AT145">
        <v>5186</v>
      </c>
      <c r="AU145">
        <v>5621</v>
      </c>
      <c r="AV145">
        <v>6088</v>
      </c>
      <c r="AW145">
        <v>6593</v>
      </c>
      <c r="AX145">
        <v>7041</v>
      </c>
      <c r="AY145">
        <v>7314</v>
      </c>
      <c r="AZ145">
        <v>7478</v>
      </c>
      <c r="BA145">
        <v>7513</v>
      </c>
      <c r="BB145">
        <v>7755</v>
      </c>
      <c r="BC145">
        <v>7869</v>
      </c>
      <c r="BD145">
        <v>7979</v>
      </c>
      <c r="BE145">
        <v>8086</v>
      </c>
      <c r="BF145">
        <v>8162</v>
      </c>
      <c r="BG145">
        <v>8236</v>
      </c>
      <c r="BH145">
        <v>8320</v>
      </c>
      <c r="BI145">
        <v>8413</v>
      </c>
      <c r="BJ145">
        <v>8565</v>
      </c>
      <c r="BK145">
        <v>8652</v>
      </c>
      <c r="BL145">
        <v>8799</v>
      </c>
      <c r="BM145">
        <v>8961</v>
      </c>
      <c r="BN145">
        <v>8961</v>
      </c>
      <c r="BO145">
        <v>9037</v>
      </c>
      <c r="BP145">
        <v>9137</v>
      </c>
      <c r="BQ145">
        <v>9241</v>
      </c>
      <c r="BR145">
        <v>9332</v>
      </c>
      <c r="BS145">
        <v>9478</v>
      </c>
      <c r="BT145">
        <v>9583</v>
      </c>
      <c r="BU145">
        <v>9661</v>
      </c>
      <c r="BV145">
        <v>9786</v>
      </c>
      <c r="BW145">
        <v>9887</v>
      </c>
      <c r="BX145">
        <v>9976</v>
      </c>
      <c r="BY145">
        <v>10062</v>
      </c>
    </row>
    <row r="146" spans="2:77" x14ac:dyDescent="0.25">
      <c r="B146" t="s">
        <v>151</v>
      </c>
      <c r="C146">
        <v>29.5</v>
      </c>
      <c r="D146">
        <v>47.75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1</v>
      </c>
      <c r="AM146">
        <v>11</v>
      </c>
      <c r="AN146">
        <v>26</v>
      </c>
      <c r="AO146">
        <v>43</v>
      </c>
      <c r="AP146">
        <v>45</v>
      </c>
      <c r="AQ146">
        <v>45</v>
      </c>
      <c r="AR146">
        <v>45</v>
      </c>
      <c r="AS146">
        <v>56</v>
      </c>
      <c r="AT146">
        <v>56</v>
      </c>
      <c r="AU146">
        <v>56</v>
      </c>
      <c r="AV146">
        <v>58</v>
      </c>
      <c r="AW146">
        <v>58</v>
      </c>
      <c r="AX146">
        <v>61</v>
      </c>
      <c r="AY146">
        <v>64</v>
      </c>
      <c r="AZ146">
        <v>64</v>
      </c>
      <c r="BA146">
        <v>69</v>
      </c>
      <c r="BB146">
        <v>72</v>
      </c>
      <c r="BC146">
        <v>80</v>
      </c>
      <c r="BD146">
        <v>80</v>
      </c>
      <c r="BE146">
        <v>104</v>
      </c>
      <c r="BF146">
        <v>112</v>
      </c>
      <c r="BG146">
        <v>123</v>
      </c>
      <c r="BH146">
        <v>130</v>
      </c>
      <c r="BI146">
        <v>142</v>
      </c>
      <c r="BJ146">
        <v>148</v>
      </c>
      <c r="BK146">
        <v>159</v>
      </c>
      <c r="BL146">
        <v>176</v>
      </c>
      <c r="BM146">
        <v>188</v>
      </c>
      <c r="BN146">
        <v>189</v>
      </c>
      <c r="BO146">
        <v>191</v>
      </c>
      <c r="BP146">
        <v>195</v>
      </c>
      <c r="BQ146">
        <v>208</v>
      </c>
      <c r="BR146">
        <v>225</v>
      </c>
      <c r="BS146">
        <v>235</v>
      </c>
      <c r="BT146">
        <v>255</v>
      </c>
      <c r="BU146">
        <v>266</v>
      </c>
      <c r="BV146">
        <v>289</v>
      </c>
      <c r="BW146">
        <v>317</v>
      </c>
      <c r="BX146">
        <v>342</v>
      </c>
      <c r="BY146">
        <v>417</v>
      </c>
    </row>
    <row r="147" spans="2:77" x14ac:dyDescent="0.25">
      <c r="B147" t="s">
        <v>152</v>
      </c>
      <c r="C147">
        <v>41.2044</v>
      </c>
      <c r="D147">
        <v>74.766099999999994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3</v>
      </c>
      <c r="BJ147">
        <v>3</v>
      </c>
      <c r="BK147">
        <v>6</v>
      </c>
      <c r="BL147">
        <v>14</v>
      </c>
      <c r="BM147">
        <v>14</v>
      </c>
      <c r="BN147">
        <v>16</v>
      </c>
      <c r="BO147">
        <v>42</v>
      </c>
      <c r="BP147">
        <v>44</v>
      </c>
      <c r="BQ147">
        <v>44</v>
      </c>
      <c r="BR147">
        <v>58</v>
      </c>
      <c r="BS147">
        <v>58</v>
      </c>
      <c r="BT147">
        <v>84</v>
      </c>
      <c r="BU147">
        <v>94</v>
      </c>
      <c r="BV147">
        <v>107</v>
      </c>
      <c r="BW147">
        <v>111</v>
      </c>
      <c r="BX147">
        <v>116</v>
      </c>
      <c r="BY147">
        <v>130</v>
      </c>
    </row>
    <row r="148" spans="2:77" x14ac:dyDescent="0.25">
      <c r="B148" t="s">
        <v>153</v>
      </c>
      <c r="C148">
        <v>56.879600000000003</v>
      </c>
      <c r="D148">
        <v>24.603200000000001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1</v>
      </c>
      <c r="AT148">
        <v>1</v>
      </c>
      <c r="AU148">
        <v>1</v>
      </c>
      <c r="AV148">
        <v>1</v>
      </c>
      <c r="AW148">
        <v>1</v>
      </c>
      <c r="AX148">
        <v>1</v>
      </c>
      <c r="AY148">
        <v>2</v>
      </c>
      <c r="AZ148">
        <v>6</v>
      </c>
      <c r="BA148">
        <v>8</v>
      </c>
      <c r="BB148">
        <v>10</v>
      </c>
      <c r="BC148">
        <v>10</v>
      </c>
      <c r="BD148">
        <v>17</v>
      </c>
      <c r="BE148">
        <v>26</v>
      </c>
      <c r="BF148">
        <v>30</v>
      </c>
      <c r="BG148">
        <v>34</v>
      </c>
      <c r="BH148">
        <v>49</v>
      </c>
      <c r="BI148">
        <v>71</v>
      </c>
      <c r="BJ148">
        <v>86</v>
      </c>
      <c r="BK148">
        <v>111</v>
      </c>
      <c r="BL148">
        <v>124</v>
      </c>
      <c r="BM148">
        <v>139</v>
      </c>
      <c r="BN148">
        <v>180</v>
      </c>
      <c r="BO148">
        <v>197</v>
      </c>
      <c r="BP148">
        <v>221</v>
      </c>
      <c r="BQ148">
        <v>244</v>
      </c>
      <c r="BR148">
        <v>280</v>
      </c>
      <c r="BS148">
        <v>305</v>
      </c>
      <c r="BT148">
        <v>347</v>
      </c>
      <c r="BU148">
        <v>376</v>
      </c>
      <c r="BV148">
        <v>398</v>
      </c>
      <c r="BW148">
        <v>446</v>
      </c>
      <c r="BX148">
        <v>458</v>
      </c>
      <c r="BY148">
        <v>493</v>
      </c>
    </row>
    <row r="149" spans="2:77" x14ac:dyDescent="0.25">
      <c r="B149" t="s">
        <v>154</v>
      </c>
      <c r="C149">
        <v>33.854700000000001</v>
      </c>
      <c r="D149">
        <v>35.862299999999998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1</v>
      </c>
      <c r="AJ149">
        <v>1</v>
      </c>
      <c r="AK149">
        <v>1</v>
      </c>
      <c r="AL149">
        <v>1</v>
      </c>
      <c r="AM149">
        <v>1</v>
      </c>
      <c r="AN149">
        <v>2</v>
      </c>
      <c r="AO149">
        <v>2</v>
      </c>
      <c r="AP149">
        <v>2</v>
      </c>
      <c r="AQ149">
        <v>4</v>
      </c>
      <c r="AR149">
        <v>10</v>
      </c>
      <c r="AS149">
        <v>13</v>
      </c>
      <c r="AT149">
        <v>13</v>
      </c>
      <c r="AU149">
        <v>13</v>
      </c>
      <c r="AV149">
        <v>16</v>
      </c>
      <c r="AW149">
        <v>22</v>
      </c>
      <c r="AX149">
        <v>22</v>
      </c>
      <c r="AY149">
        <v>32</v>
      </c>
      <c r="AZ149">
        <v>32</v>
      </c>
      <c r="BA149">
        <v>41</v>
      </c>
      <c r="BB149">
        <v>61</v>
      </c>
      <c r="BC149">
        <v>61</v>
      </c>
      <c r="BD149">
        <v>77</v>
      </c>
      <c r="BE149">
        <v>93</v>
      </c>
      <c r="BF149">
        <v>110</v>
      </c>
      <c r="BG149">
        <v>110</v>
      </c>
      <c r="BH149">
        <v>120</v>
      </c>
      <c r="BI149">
        <v>133</v>
      </c>
      <c r="BJ149">
        <v>157</v>
      </c>
      <c r="BK149">
        <v>163</v>
      </c>
      <c r="BL149">
        <v>187</v>
      </c>
      <c r="BM149">
        <v>248</v>
      </c>
      <c r="BN149">
        <v>267</v>
      </c>
      <c r="BO149">
        <v>318</v>
      </c>
      <c r="BP149">
        <v>333</v>
      </c>
      <c r="BQ149">
        <v>368</v>
      </c>
      <c r="BR149">
        <v>391</v>
      </c>
      <c r="BS149">
        <v>412</v>
      </c>
      <c r="BT149">
        <v>438</v>
      </c>
      <c r="BU149">
        <v>446</v>
      </c>
      <c r="BV149">
        <v>470</v>
      </c>
      <c r="BW149">
        <v>479</v>
      </c>
      <c r="BX149">
        <v>494</v>
      </c>
      <c r="BY149">
        <v>508</v>
      </c>
    </row>
    <row r="150" spans="2:77" x14ac:dyDescent="0.25">
      <c r="B150" t="s">
        <v>155</v>
      </c>
      <c r="C150">
        <v>6.4280999999999997</v>
      </c>
      <c r="D150">
        <v>-9.4295000000000009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1</v>
      </c>
      <c r="BH150">
        <v>1</v>
      </c>
      <c r="BI150">
        <v>2</v>
      </c>
      <c r="BJ150">
        <v>2</v>
      </c>
      <c r="BK150">
        <v>2</v>
      </c>
      <c r="BL150">
        <v>3</v>
      </c>
      <c r="BM150">
        <v>3</v>
      </c>
      <c r="BN150">
        <v>3</v>
      </c>
      <c r="BO150">
        <v>3</v>
      </c>
      <c r="BP150">
        <v>3</v>
      </c>
      <c r="BQ150">
        <v>3</v>
      </c>
      <c r="BR150">
        <v>3</v>
      </c>
      <c r="BS150">
        <v>3</v>
      </c>
      <c r="BT150">
        <v>3</v>
      </c>
      <c r="BU150">
        <v>3</v>
      </c>
      <c r="BV150">
        <v>3</v>
      </c>
      <c r="BW150">
        <v>6</v>
      </c>
      <c r="BX150">
        <v>6</v>
      </c>
      <c r="BY150">
        <v>7</v>
      </c>
    </row>
    <row r="151" spans="2:77" x14ac:dyDescent="0.25">
      <c r="B151" t="s">
        <v>156</v>
      </c>
      <c r="C151">
        <v>47.14</v>
      </c>
      <c r="D151">
        <v>9.5500000000000007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1</v>
      </c>
      <c r="AV151">
        <v>1</v>
      </c>
      <c r="AW151">
        <v>1</v>
      </c>
      <c r="AX151">
        <v>1</v>
      </c>
      <c r="AY151">
        <v>1</v>
      </c>
      <c r="AZ151">
        <v>1</v>
      </c>
      <c r="BA151">
        <v>1</v>
      </c>
      <c r="BB151">
        <v>1</v>
      </c>
      <c r="BC151">
        <v>1</v>
      </c>
      <c r="BD151">
        <v>1</v>
      </c>
      <c r="BE151">
        <v>4</v>
      </c>
      <c r="BF151">
        <v>4</v>
      </c>
      <c r="BG151">
        <v>4</v>
      </c>
      <c r="BH151">
        <v>7</v>
      </c>
      <c r="BI151">
        <v>28</v>
      </c>
      <c r="BJ151">
        <v>28</v>
      </c>
      <c r="BK151">
        <v>28</v>
      </c>
      <c r="BL151">
        <v>37</v>
      </c>
      <c r="BM151">
        <v>37</v>
      </c>
      <c r="BN151">
        <v>51</v>
      </c>
      <c r="BO151">
        <v>51</v>
      </c>
      <c r="BP151">
        <v>51</v>
      </c>
      <c r="BQ151">
        <v>56</v>
      </c>
      <c r="BR151">
        <v>56</v>
      </c>
      <c r="BS151">
        <v>56</v>
      </c>
      <c r="BT151">
        <v>56</v>
      </c>
      <c r="BU151">
        <v>62</v>
      </c>
      <c r="BV151">
        <v>68</v>
      </c>
      <c r="BW151">
        <v>68</v>
      </c>
      <c r="BX151">
        <v>75</v>
      </c>
      <c r="BY151">
        <v>75</v>
      </c>
    </row>
    <row r="152" spans="2:77" x14ac:dyDescent="0.25">
      <c r="B152" t="s">
        <v>157</v>
      </c>
      <c r="C152">
        <v>55.169400000000003</v>
      </c>
      <c r="D152">
        <v>23.8813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1</v>
      </c>
      <c r="AQ152">
        <v>1</v>
      </c>
      <c r="AR152">
        <v>1</v>
      </c>
      <c r="AS152">
        <v>1</v>
      </c>
      <c r="AT152">
        <v>1</v>
      </c>
      <c r="AU152">
        <v>1</v>
      </c>
      <c r="AV152">
        <v>1</v>
      </c>
      <c r="AW152">
        <v>1</v>
      </c>
      <c r="AX152">
        <v>1</v>
      </c>
      <c r="AY152">
        <v>1</v>
      </c>
      <c r="AZ152">
        <v>1</v>
      </c>
      <c r="BA152">
        <v>1</v>
      </c>
      <c r="BB152">
        <v>3</v>
      </c>
      <c r="BC152">
        <v>3</v>
      </c>
      <c r="BD152">
        <v>6</v>
      </c>
      <c r="BE152">
        <v>8</v>
      </c>
      <c r="BF152">
        <v>12</v>
      </c>
      <c r="BG152">
        <v>17</v>
      </c>
      <c r="BH152">
        <v>25</v>
      </c>
      <c r="BI152">
        <v>27</v>
      </c>
      <c r="BJ152">
        <v>36</v>
      </c>
      <c r="BK152">
        <v>49</v>
      </c>
      <c r="BL152">
        <v>83</v>
      </c>
      <c r="BM152">
        <v>143</v>
      </c>
      <c r="BN152">
        <v>179</v>
      </c>
      <c r="BO152">
        <v>209</v>
      </c>
      <c r="BP152">
        <v>274</v>
      </c>
      <c r="BQ152">
        <v>299</v>
      </c>
      <c r="BR152">
        <v>358</v>
      </c>
      <c r="BS152">
        <v>394</v>
      </c>
      <c r="BT152">
        <v>460</v>
      </c>
      <c r="BU152">
        <v>491</v>
      </c>
      <c r="BV152">
        <v>537</v>
      </c>
      <c r="BW152">
        <v>581</v>
      </c>
      <c r="BX152">
        <v>649</v>
      </c>
      <c r="BY152">
        <v>696</v>
      </c>
    </row>
    <row r="153" spans="2:77" x14ac:dyDescent="0.25">
      <c r="B153" t="s">
        <v>158</v>
      </c>
      <c r="C153">
        <v>49.815300000000001</v>
      </c>
      <c r="D153">
        <v>6.1295999999999999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1</v>
      </c>
      <c r="AR153">
        <v>1</v>
      </c>
      <c r="AS153">
        <v>1</v>
      </c>
      <c r="AT153">
        <v>1</v>
      </c>
      <c r="AU153">
        <v>1</v>
      </c>
      <c r="AV153">
        <v>1</v>
      </c>
      <c r="AW153">
        <v>2</v>
      </c>
      <c r="AX153">
        <v>2</v>
      </c>
      <c r="AY153">
        <v>3</v>
      </c>
      <c r="AZ153">
        <v>3</v>
      </c>
      <c r="BA153">
        <v>5</v>
      </c>
      <c r="BB153">
        <v>7</v>
      </c>
      <c r="BC153">
        <v>19</v>
      </c>
      <c r="BD153">
        <v>34</v>
      </c>
      <c r="BE153">
        <v>51</v>
      </c>
      <c r="BF153">
        <v>59</v>
      </c>
      <c r="BG153">
        <v>77</v>
      </c>
      <c r="BH153">
        <v>140</v>
      </c>
      <c r="BI153">
        <v>203</v>
      </c>
      <c r="BJ153">
        <v>335</v>
      </c>
      <c r="BK153">
        <v>484</v>
      </c>
      <c r="BL153">
        <v>670</v>
      </c>
      <c r="BM153">
        <v>798</v>
      </c>
      <c r="BN153">
        <v>875</v>
      </c>
      <c r="BO153">
        <v>1099</v>
      </c>
      <c r="BP153">
        <v>1333</v>
      </c>
      <c r="BQ153">
        <v>1453</v>
      </c>
      <c r="BR153">
        <v>1605</v>
      </c>
      <c r="BS153">
        <v>1831</v>
      </c>
      <c r="BT153">
        <v>1950</v>
      </c>
      <c r="BU153">
        <v>1988</v>
      </c>
      <c r="BV153">
        <v>2178</v>
      </c>
      <c r="BW153">
        <v>2319</v>
      </c>
      <c r="BX153">
        <v>2487</v>
      </c>
      <c r="BY153">
        <v>2612</v>
      </c>
    </row>
    <row r="154" spans="2:77" x14ac:dyDescent="0.25">
      <c r="B154" t="s">
        <v>159</v>
      </c>
      <c r="C154">
        <v>-18.7669</v>
      </c>
      <c r="D154">
        <v>46.869100000000003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3</v>
      </c>
      <c r="BL154">
        <v>3</v>
      </c>
      <c r="BM154">
        <v>3</v>
      </c>
      <c r="BN154">
        <v>12</v>
      </c>
      <c r="BO154">
        <v>17</v>
      </c>
      <c r="BP154">
        <v>19</v>
      </c>
      <c r="BQ154">
        <v>23</v>
      </c>
      <c r="BR154">
        <v>26</v>
      </c>
      <c r="BS154">
        <v>26</v>
      </c>
      <c r="BT154">
        <v>39</v>
      </c>
      <c r="BU154">
        <v>43</v>
      </c>
      <c r="BV154">
        <v>57</v>
      </c>
      <c r="BW154">
        <v>57</v>
      </c>
      <c r="BX154">
        <v>59</v>
      </c>
      <c r="BY154">
        <v>70</v>
      </c>
    </row>
    <row r="155" spans="2:77" x14ac:dyDescent="0.25">
      <c r="B155" t="s">
        <v>160</v>
      </c>
      <c r="C155">
        <v>2.5</v>
      </c>
      <c r="D155">
        <v>112.5</v>
      </c>
      <c r="E155">
        <v>0</v>
      </c>
      <c r="F155">
        <v>0</v>
      </c>
      <c r="G155">
        <v>0</v>
      </c>
      <c r="H155">
        <v>3</v>
      </c>
      <c r="I155">
        <v>4</v>
      </c>
      <c r="J155">
        <v>4</v>
      </c>
      <c r="K155">
        <v>4</v>
      </c>
      <c r="L155">
        <v>7</v>
      </c>
      <c r="M155">
        <v>8</v>
      </c>
      <c r="N155">
        <v>8</v>
      </c>
      <c r="O155">
        <v>8</v>
      </c>
      <c r="P155">
        <v>8</v>
      </c>
      <c r="Q155">
        <v>8</v>
      </c>
      <c r="R155">
        <v>10</v>
      </c>
      <c r="S155">
        <v>12</v>
      </c>
      <c r="T155">
        <v>12</v>
      </c>
      <c r="U155">
        <v>12</v>
      </c>
      <c r="V155">
        <v>16</v>
      </c>
      <c r="W155">
        <v>16</v>
      </c>
      <c r="X155">
        <v>18</v>
      </c>
      <c r="Y155">
        <v>18</v>
      </c>
      <c r="Z155">
        <v>18</v>
      </c>
      <c r="AA155">
        <v>19</v>
      </c>
      <c r="AB155">
        <v>19</v>
      </c>
      <c r="AC155">
        <v>22</v>
      </c>
      <c r="AD155">
        <v>22</v>
      </c>
      <c r="AE155">
        <v>22</v>
      </c>
      <c r="AF155">
        <v>22</v>
      </c>
      <c r="AG155">
        <v>22</v>
      </c>
      <c r="AH155">
        <v>22</v>
      </c>
      <c r="AI155">
        <v>22</v>
      </c>
      <c r="AJ155">
        <v>22</v>
      </c>
      <c r="AK155">
        <v>22</v>
      </c>
      <c r="AL155">
        <v>22</v>
      </c>
      <c r="AM155">
        <v>22</v>
      </c>
      <c r="AN155">
        <v>22</v>
      </c>
      <c r="AO155">
        <v>23</v>
      </c>
      <c r="AP155">
        <v>23</v>
      </c>
      <c r="AQ155">
        <v>25</v>
      </c>
      <c r="AR155">
        <v>29</v>
      </c>
      <c r="AS155">
        <v>29</v>
      </c>
      <c r="AT155">
        <v>36</v>
      </c>
      <c r="AU155">
        <v>50</v>
      </c>
      <c r="AV155">
        <v>50</v>
      </c>
      <c r="AW155">
        <v>83</v>
      </c>
      <c r="AX155">
        <v>93</v>
      </c>
      <c r="AY155">
        <v>99</v>
      </c>
      <c r="AZ155">
        <v>117</v>
      </c>
      <c r="BA155">
        <v>129</v>
      </c>
      <c r="BB155">
        <v>149</v>
      </c>
      <c r="BC155">
        <v>149</v>
      </c>
      <c r="BD155">
        <v>197</v>
      </c>
      <c r="BE155">
        <v>238</v>
      </c>
      <c r="BF155">
        <v>428</v>
      </c>
      <c r="BG155">
        <v>566</v>
      </c>
      <c r="BH155">
        <v>673</v>
      </c>
      <c r="BI155">
        <v>790</v>
      </c>
      <c r="BJ155">
        <v>900</v>
      </c>
      <c r="BK155">
        <v>1030</v>
      </c>
      <c r="BL155">
        <v>1183</v>
      </c>
      <c r="BM155">
        <v>1306</v>
      </c>
      <c r="BN155">
        <v>1518</v>
      </c>
      <c r="BO155">
        <v>1624</v>
      </c>
      <c r="BP155">
        <v>1796</v>
      </c>
      <c r="BQ155">
        <v>2031</v>
      </c>
      <c r="BR155">
        <v>2161</v>
      </c>
      <c r="BS155">
        <v>2320</v>
      </c>
      <c r="BT155">
        <v>2470</v>
      </c>
      <c r="BU155">
        <v>2626</v>
      </c>
      <c r="BV155">
        <v>2766</v>
      </c>
      <c r="BW155">
        <v>2908</v>
      </c>
      <c r="BX155">
        <v>3116</v>
      </c>
      <c r="BY155">
        <v>3333</v>
      </c>
    </row>
    <row r="156" spans="2:77" x14ac:dyDescent="0.25">
      <c r="B156" t="s">
        <v>161</v>
      </c>
      <c r="C156">
        <v>3.2027999999999999</v>
      </c>
      <c r="D156">
        <v>73.220699999999994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4</v>
      </c>
      <c r="AZ156">
        <v>4</v>
      </c>
      <c r="BA156">
        <v>6</v>
      </c>
      <c r="BB156">
        <v>8</v>
      </c>
      <c r="BC156">
        <v>8</v>
      </c>
      <c r="BD156">
        <v>9</v>
      </c>
      <c r="BE156">
        <v>10</v>
      </c>
      <c r="BF156">
        <v>13</v>
      </c>
      <c r="BG156">
        <v>13</v>
      </c>
      <c r="BH156">
        <v>13</v>
      </c>
      <c r="BI156">
        <v>13</v>
      </c>
      <c r="BJ156">
        <v>13</v>
      </c>
      <c r="BK156">
        <v>13</v>
      </c>
      <c r="BL156">
        <v>13</v>
      </c>
      <c r="BM156">
        <v>13</v>
      </c>
      <c r="BN156">
        <v>13</v>
      </c>
      <c r="BO156">
        <v>13</v>
      </c>
      <c r="BP156">
        <v>13</v>
      </c>
      <c r="BQ156">
        <v>13</v>
      </c>
      <c r="BR156">
        <v>16</v>
      </c>
      <c r="BS156">
        <v>16</v>
      </c>
      <c r="BT156">
        <v>17</v>
      </c>
      <c r="BU156">
        <v>17</v>
      </c>
      <c r="BV156">
        <v>18</v>
      </c>
      <c r="BW156">
        <v>19</v>
      </c>
      <c r="BX156">
        <v>19</v>
      </c>
      <c r="BY156">
        <v>19</v>
      </c>
    </row>
    <row r="157" spans="2:77" x14ac:dyDescent="0.25">
      <c r="B157" t="s">
        <v>162</v>
      </c>
      <c r="C157">
        <v>35.9375</v>
      </c>
      <c r="D157">
        <v>14.375400000000001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3</v>
      </c>
      <c r="AY157">
        <v>3</v>
      </c>
      <c r="AZ157">
        <v>3</v>
      </c>
      <c r="BA157">
        <v>5</v>
      </c>
      <c r="BB157">
        <v>6</v>
      </c>
      <c r="BC157">
        <v>6</v>
      </c>
      <c r="BD157">
        <v>12</v>
      </c>
      <c r="BE157">
        <v>18</v>
      </c>
      <c r="BF157">
        <v>21</v>
      </c>
      <c r="BG157">
        <v>30</v>
      </c>
      <c r="BH157">
        <v>38</v>
      </c>
      <c r="BI157">
        <v>38</v>
      </c>
      <c r="BJ157">
        <v>53</v>
      </c>
      <c r="BK157">
        <v>64</v>
      </c>
      <c r="BL157">
        <v>73</v>
      </c>
      <c r="BM157">
        <v>90</v>
      </c>
      <c r="BN157">
        <v>107</v>
      </c>
      <c r="BO157">
        <v>110</v>
      </c>
      <c r="BP157">
        <v>129</v>
      </c>
      <c r="BQ157">
        <v>134</v>
      </c>
      <c r="BR157">
        <v>139</v>
      </c>
      <c r="BS157">
        <v>149</v>
      </c>
      <c r="BT157">
        <v>151</v>
      </c>
      <c r="BU157">
        <v>156</v>
      </c>
      <c r="BV157">
        <v>169</v>
      </c>
      <c r="BW157">
        <v>188</v>
      </c>
      <c r="BX157">
        <v>196</v>
      </c>
      <c r="BY157">
        <v>202</v>
      </c>
    </row>
    <row r="158" spans="2:77" x14ac:dyDescent="0.25">
      <c r="B158" t="s">
        <v>163</v>
      </c>
      <c r="C158">
        <v>21.007899999999999</v>
      </c>
      <c r="D158">
        <v>10.940799999999999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1</v>
      </c>
      <c r="BF158">
        <v>1</v>
      </c>
      <c r="BG158">
        <v>1</v>
      </c>
      <c r="BH158">
        <v>1</v>
      </c>
      <c r="BI158">
        <v>1</v>
      </c>
      <c r="BJ158">
        <v>2</v>
      </c>
      <c r="BK158">
        <v>2</v>
      </c>
      <c r="BL158">
        <v>2</v>
      </c>
      <c r="BM158">
        <v>2</v>
      </c>
      <c r="BN158">
        <v>2</v>
      </c>
      <c r="BO158">
        <v>2</v>
      </c>
      <c r="BP158">
        <v>2</v>
      </c>
      <c r="BQ158">
        <v>3</v>
      </c>
      <c r="BR158">
        <v>3</v>
      </c>
      <c r="BS158">
        <v>5</v>
      </c>
      <c r="BT158">
        <v>5</v>
      </c>
      <c r="BU158">
        <v>5</v>
      </c>
      <c r="BV158">
        <v>6</v>
      </c>
      <c r="BW158">
        <v>6</v>
      </c>
      <c r="BX158">
        <v>6</v>
      </c>
      <c r="BY158">
        <v>6</v>
      </c>
    </row>
    <row r="159" spans="2:77" x14ac:dyDescent="0.25">
      <c r="B159" t="s">
        <v>164</v>
      </c>
      <c r="C159">
        <v>-20.2</v>
      </c>
      <c r="D159">
        <v>57.5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3</v>
      </c>
      <c r="BJ159">
        <v>3</v>
      </c>
      <c r="BK159">
        <v>12</v>
      </c>
      <c r="BL159">
        <v>14</v>
      </c>
      <c r="BM159">
        <v>28</v>
      </c>
      <c r="BN159">
        <v>36</v>
      </c>
      <c r="BO159">
        <v>42</v>
      </c>
      <c r="BP159">
        <v>48</v>
      </c>
      <c r="BQ159">
        <v>81</v>
      </c>
      <c r="BR159">
        <v>94</v>
      </c>
      <c r="BS159">
        <v>102</v>
      </c>
      <c r="BT159">
        <v>107</v>
      </c>
      <c r="BU159">
        <v>128</v>
      </c>
      <c r="BV159">
        <v>143</v>
      </c>
      <c r="BW159">
        <v>161</v>
      </c>
      <c r="BX159">
        <v>169</v>
      </c>
      <c r="BY159">
        <v>186</v>
      </c>
    </row>
    <row r="160" spans="2:77" x14ac:dyDescent="0.25">
      <c r="B160" t="s">
        <v>165</v>
      </c>
      <c r="C160">
        <v>23.634499999999999</v>
      </c>
      <c r="D160">
        <v>-102.5528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1</v>
      </c>
      <c r="AQ160">
        <v>4</v>
      </c>
      <c r="AR160">
        <v>5</v>
      </c>
      <c r="AS160">
        <v>5</v>
      </c>
      <c r="AT160">
        <v>5</v>
      </c>
      <c r="AU160">
        <v>5</v>
      </c>
      <c r="AV160">
        <v>5</v>
      </c>
      <c r="AW160">
        <v>6</v>
      </c>
      <c r="AX160">
        <v>6</v>
      </c>
      <c r="AY160">
        <v>7</v>
      </c>
      <c r="AZ160">
        <v>7</v>
      </c>
      <c r="BA160">
        <v>7</v>
      </c>
      <c r="BB160">
        <v>8</v>
      </c>
      <c r="BC160">
        <v>12</v>
      </c>
      <c r="BD160">
        <v>12</v>
      </c>
      <c r="BE160">
        <v>26</v>
      </c>
      <c r="BF160">
        <v>41</v>
      </c>
      <c r="BG160">
        <v>53</v>
      </c>
      <c r="BH160">
        <v>82</v>
      </c>
      <c r="BI160">
        <v>93</v>
      </c>
      <c r="BJ160">
        <v>118</v>
      </c>
      <c r="BK160">
        <v>164</v>
      </c>
      <c r="BL160">
        <v>203</v>
      </c>
      <c r="BM160">
        <v>251</v>
      </c>
      <c r="BN160">
        <v>316</v>
      </c>
      <c r="BO160">
        <v>367</v>
      </c>
      <c r="BP160">
        <v>405</v>
      </c>
      <c r="BQ160">
        <v>475</v>
      </c>
      <c r="BR160">
        <v>585</v>
      </c>
      <c r="BS160">
        <v>717</v>
      </c>
      <c r="BT160">
        <v>848</v>
      </c>
      <c r="BU160">
        <v>993</v>
      </c>
      <c r="BV160">
        <v>1094</v>
      </c>
      <c r="BW160">
        <v>1215</v>
      </c>
      <c r="BX160">
        <v>1378</v>
      </c>
      <c r="BY160">
        <v>1510</v>
      </c>
    </row>
    <row r="161" spans="1:77" x14ac:dyDescent="0.25">
      <c r="B161" t="s">
        <v>166</v>
      </c>
      <c r="C161">
        <v>47.4116</v>
      </c>
      <c r="D161">
        <v>28.369900000000001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1</v>
      </c>
      <c r="AZ161">
        <v>1</v>
      </c>
      <c r="BA161">
        <v>3</v>
      </c>
      <c r="BB161">
        <v>3</v>
      </c>
      <c r="BC161">
        <v>3</v>
      </c>
      <c r="BD161">
        <v>6</v>
      </c>
      <c r="BE161">
        <v>12</v>
      </c>
      <c r="BF161">
        <v>23</v>
      </c>
      <c r="BG161">
        <v>23</v>
      </c>
      <c r="BH161">
        <v>30</v>
      </c>
      <c r="BI161">
        <v>30</v>
      </c>
      <c r="BJ161">
        <v>49</v>
      </c>
      <c r="BK161">
        <v>66</v>
      </c>
      <c r="BL161">
        <v>80</v>
      </c>
      <c r="BM161">
        <v>94</v>
      </c>
      <c r="BN161">
        <v>109</v>
      </c>
      <c r="BO161">
        <v>125</v>
      </c>
      <c r="BP161">
        <v>149</v>
      </c>
      <c r="BQ161">
        <v>177</v>
      </c>
      <c r="BR161">
        <v>199</v>
      </c>
      <c r="BS161">
        <v>231</v>
      </c>
      <c r="BT161">
        <v>263</v>
      </c>
      <c r="BU161">
        <v>298</v>
      </c>
      <c r="BV161">
        <v>353</v>
      </c>
      <c r="BW161">
        <v>423</v>
      </c>
      <c r="BX161">
        <v>505</v>
      </c>
      <c r="BY161">
        <v>591</v>
      </c>
    </row>
    <row r="162" spans="1:77" x14ac:dyDescent="0.25">
      <c r="B162" t="s">
        <v>167</v>
      </c>
      <c r="C162">
        <v>43.7333</v>
      </c>
      <c r="D162">
        <v>7.4166999999999996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1</v>
      </c>
      <c r="AR162">
        <v>1</v>
      </c>
      <c r="AS162">
        <v>1</v>
      </c>
      <c r="AT162">
        <v>1</v>
      </c>
      <c r="AU162">
        <v>1</v>
      </c>
      <c r="AV162">
        <v>1</v>
      </c>
      <c r="AW162">
        <v>1</v>
      </c>
      <c r="AX162">
        <v>1</v>
      </c>
      <c r="AY162">
        <v>1</v>
      </c>
      <c r="AZ162">
        <v>1</v>
      </c>
      <c r="BA162">
        <v>1</v>
      </c>
      <c r="BB162">
        <v>1</v>
      </c>
      <c r="BC162">
        <v>2</v>
      </c>
      <c r="BD162">
        <v>2</v>
      </c>
      <c r="BE162">
        <v>2</v>
      </c>
      <c r="BF162">
        <v>2</v>
      </c>
      <c r="BG162">
        <v>7</v>
      </c>
      <c r="BH162">
        <v>7</v>
      </c>
      <c r="BI162">
        <v>7</v>
      </c>
      <c r="BJ162">
        <v>7</v>
      </c>
      <c r="BK162">
        <v>11</v>
      </c>
      <c r="BL162">
        <v>11</v>
      </c>
      <c r="BM162">
        <v>23</v>
      </c>
      <c r="BN162">
        <v>23</v>
      </c>
      <c r="BO162">
        <v>23</v>
      </c>
      <c r="BP162">
        <v>31</v>
      </c>
      <c r="BQ162">
        <v>33</v>
      </c>
      <c r="BR162">
        <v>42</v>
      </c>
      <c r="BS162">
        <v>42</v>
      </c>
      <c r="BT162">
        <v>46</v>
      </c>
      <c r="BU162">
        <v>49</v>
      </c>
      <c r="BV162">
        <v>52</v>
      </c>
      <c r="BW162">
        <v>55</v>
      </c>
      <c r="BX162">
        <v>60</v>
      </c>
      <c r="BY162">
        <v>64</v>
      </c>
    </row>
    <row r="163" spans="1:77" x14ac:dyDescent="0.25">
      <c r="B163" t="s">
        <v>168</v>
      </c>
      <c r="C163">
        <v>46.862499999999997</v>
      </c>
      <c r="D163">
        <v>103.8467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1</v>
      </c>
      <c r="BB163">
        <v>1</v>
      </c>
      <c r="BC163">
        <v>1</v>
      </c>
      <c r="BD163">
        <v>1</v>
      </c>
      <c r="BE163">
        <v>1</v>
      </c>
      <c r="BF163">
        <v>1</v>
      </c>
      <c r="BG163">
        <v>1</v>
      </c>
      <c r="BH163">
        <v>5</v>
      </c>
      <c r="BI163">
        <v>6</v>
      </c>
      <c r="BJ163">
        <v>6</v>
      </c>
      <c r="BK163">
        <v>6</v>
      </c>
      <c r="BL163">
        <v>10</v>
      </c>
      <c r="BM163">
        <v>10</v>
      </c>
      <c r="BN163">
        <v>10</v>
      </c>
      <c r="BO163">
        <v>10</v>
      </c>
      <c r="BP163">
        <v>10</v>
      </c>
      <c r="BQ163">
        <v>11</v>
      </c>
      <c r="BR163">
        <v>11</v>
      </c>
      <c r="BS163">
        <v>12</v>
      </c>
      <c r="BT163">
        <v>12</v>
      </c>
      <c r="BU163">
        <v>12</v>
      </c>
      <c r="BV163">
        <v>12</v>
      </c>
      <c r="BW163">
        <v>14</v>
      </c>
      <c r="BX163">
        <v>14</v>
      </c>
      <c r="BY163">
        <v>14</v>
      </c>
    </row>
    <row r="164" spans="1:77" x14ac:dyDescent="0.25">
      <c r="B164" t="s">
        <v>169</v>
      </c>
      <c r="C164">
        <v>42.5</v>
      </c>
      <c r="D164">
        <v>19.3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2</v>
      </c>
      <c r="BI164">
        <v>2</v>
      </c>
      <c r="BJ164">
        <v>3</v>
      </c>
      <c r="BK164">
        <v>14</v>
      </c>
      <c r="BL164">
        <v>14</v>
      </c>
      <c r="BM164">
        <v>21</v>
      </c>
      <c r="BN164">
        <v>27</v>
      </c>
      <c r="BO164">
        <v>47</v>
      </c>
      <c r="BP164">
        <v>52</v>
      </c>
      <c r="BQ164">
        <v>69</v>
      </c>
      <c r="BR164">
        <v>82</v>
      </c>
      <c r="BS164">
        <v>84</v>
      </c>
      <c r="BT164">
        <v>85</v>
      </c>
      <c r="BU164">
        <v>91</v>
      </c>
      <c r="BV164">
        <v>109</v>
      </c>
      <c r="BW164">
        <v>123</v>
      </c>
      <c r="BX164">
        <v>144</v>
      </c>
      <c r="BY164">
        <v>174</v>
      </c>
    </row>
    <row r="165" spans="1:77" x14ac:dyDescent="0.25">
      <c r="B165" t="s">
        <v>170</v>
      </c>
      <c r="C165">
        <v>31.791699999999999</v>
      </c>
      <c r="D165">
        <v>-7.0926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1</v>
      </c>
      <c r="AT165">
        <v>1</v>
      </c>
      <c r="AU165">
        <v>1</v>
      </c>
      <c r="AV165">
        <v>2</v>
      </c>
      <c r="AW165">
        <v>2</v>
      </c>
      <c r="AX165">
        <v>2</v>
      </c>
      <c r="AY165">
        <v>2</v>
      </c>
      <c r="AZ165">
        <v>2</v>
      </c>
      <c r="BA165">
        <v>3</v>
      </c>
      <c r="BB165">
        <v>5</v>
      </c>
      <c r="BC165">
        <v>6</v>
      </c>
      <c r="BD165">
        <v>7</v>
      </c>
      <c r="BE165">
        <v>17</v>
      </c>
      <c r="BF165">
        <v>28</v>
      </c>
      <c r="BG165">
        <v>29</v>
      </c>
      <c r="BH165">
        <v>38</v>
      </c>
      <c r="BI165">
        <v>49</v>
      </c>
      <c r="BJ165">
        <v>63</v>
      </c>
      <c r="BK165">
        <v>77</v>
      </c>
      <c r="BL165">
        <v>96</v>
      </c>
      <c r="BM165">
        <v>115</v>
      </c>
      <c r="BN165">
        <v>143</v>
      </c>
      <c r="BO165">
        <v>170</v>
      </c>
      <c r="BP165">
        <v>225</v>
      </c>
      <c r="BQ165">
        <v>275</v>
      </c>
      <c r="BR165">
        <v>345</v>
      </c>
      <c r="BS165">
        <v>402</v>
      </c>
      <c r="BT165">
        <v>479</v>
      </c>
      <c r="BU165">
        <v>556</v>
      </c>
      <c r="BV165">
        <v>617</v>
      </c>
      <c r="BW165">
        <v>654</v>
      </c>
      <c r="BX165">
        <v>708</v>
      </c>
      <c r="BY165">
        <v>791</v>
      </c>
    </row>
    <row r="166" spans="1:77" x14ac:dyDescent="0.25">
      <c r="B166" t="s">
        <v>171</v>
      </c>
      <c r="C166">
        <v>-22.957599999999999</v>
      </c>
      <c r="D166">
        <v>18.490400000000001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2</v>
      </c>
      <c r="BF166">
        <v>2</v>
      </c>
      <c r="BG166">
        <v>2</v>
      </c>
      <c r="BH166">
        <v>2</v>
      </c>
      <c r="BI166">
        <v>2</v>
      </c>
      <c r="BJ166">
        <v>3</v>
      </c>
      <c r="BK166">
        <v>3</v>
      </c>
      <c r="BL166">
        <v>3</v>
      </c>
      <c r="BM166">
        <v>3</v>
      </c>
      <c r="BN166">
        <v>4</v>
      </c>
      <c r="BO166">
        <v>7</v>
      </c>
      <c r="BP166">
        <v>7</v>
      </c>
      <c r="BQ166">
        <v>8</v>
      </c>
      <c r="BR166">
        <v>8</v>
      </c>
      <c r="BS166">
        <v>8</v>
      </c>
      <c r="BT166">
        <v>11</v>
      </c>
      <c r="BU166">
        <v>11</v>
      </c>
      <c r="BV166">
        <v>11</v>
      </c>
      <c r="BW166">
        <v>14</v>
      </c>
      <c r="BX166">
        <v>14</v>
      </c>
      <c r="BY166">
        <v>14</v>
      </c>
    </row>
    <row r="167" spans="1:77" x14ac:dyDescent="0.25">
      <c r="B167" t="s">
        <v>172</v>
      </c>
      <c r="C167">
        <v>28.166699999999999</v>
      </c>
      <c r="D167">
        <v>84.25</v>
      </c>
      <c r="E167">
        <v>0</v>
      </c>
      <c r="F167">
        <v>0</v>
      </c>
      <c r="G167">
        <v>0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1</v>
      </c>
      <c r="AG167">
        <v>1</v>
      </c>
      <c r="AH167">
        <v>1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1</v>
      </c>
      <c r="AT167">
        <v>1</v>
      </c>
      <c r="AU167">
        <v>1</v>
      </c>
      <c r="AV167">
        <v>1</v>
      </c>
      <c r="AW167">
        <v>1</v>
      </c>
      <c r="AX167">
        <v>1</v>
      </c>
      <c r="AY167">
        <v>1</v>
      </c>
      <c r="AZ167">
        <v>1</v>
      </c>
      <c r="BA167">
        <v>1</v>
      </c>
      <c r="BB167">
        <v>1</v>
      </c>
      <c r="BC167">
        <v>1</v>
      </c>
      <c r="BD167">
        <v>1</v>
      </c>
      <c r="BE167">
        <v>1</v>
      </c>
      <c r="BF167">
        <v>1</v>
      </c>
      <c r="BG167">
        <v>1</v>
      </c>
      <c r="BH167">
        <v>1</v>
      </c>
      <c r="BI167">
        <v>1</v>
      </c>
      <c r="BJ167">
        <v>1</v>
      </c>
      <c r="BK167">
        <v>1</v>
      </c>
      <c r="BL167">
        <v>1</v>
      </c>
      <c r="BM167">
        <v>1</v>
      </c>
      <c r="BN167">
        <v>2</v>
      </c>
      <c r="BO167">
        <v>2</v>
      </c>
      <c r="BP167">
        <v>3</v>
      </c>
      <c r="BQ167">
        <v>3</v>
      </c>
      <c r="BR167">
        <v>4</v>
      </c>
      <c r="BS167">
        <v>5</v>
      </c>
      <c r="BT167">
        <v>5</v>
      </c>
      <c r="BU167">
        <v>5</v>
      </c>
      <c r="BV167">
        <v>5</v>
      </c>
      <c r="BW167">
        <v>5</v>
      </c>
      <c r="BX167">
        <v>6</v>
      </c>
      <c r="BY167">
        <v>6</v>
      </c>
    </row>
    <row r="168" spans="1:77" x14ac:dyDescent="0.25">
      <c r="A168" t="s">
        <v>173</v>
      </c>
      <c r="B168" t="s">
        <v>174</v>
      </c>
      <c r="C168">
        <v>12.518599999999999</v>
      </c>
      <c r="D168">
        <v>-70.035799999999995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2</v>
      </c>
      <c r="BE168">
        <v>2</v>
      </c>
      <c r="BF168">
        <v>2</v>
      </c>
      <c r="BG168">
        <v>2</v>
      </c>
      <c r="BH168">
        <v>3</v>
      </c>
      <c r="BI168">
        <v>4</v>
      </c>
      <c r="BJ168">
        <v>4</v>
      </c>
      <c r="BK168">
        <v>5</v>
      </c>
      <c r="BL168">
        <v>5</v>
      </c>
      <c r="BM168">
        <v>9</v>
      </c>
      <c r="BN168">
        <v>9</v>
      </c>
      <c r="BO168">
        <v>12</v>
      </c>
      <c r="BP168">
        <v>17</v>
      </c>
      <c r="BQ168">
        <v>28</v>
      </c>
      <c r="BR168">
        <v>33</v>
      </c>
      <c r="BS168">
        <v>46</v>
      </c>
      <c r="BT168">
        <v>50</v>
      </c>
      <c r="BU168">
        <v>50</v>
      </c>
      <c r="BV168">
        <v>55</v>
      </c>
      <c r="BW168">
        <v>55</v>
      </c>
      <c r="BX168">
        <v>60</v>
      </c>
      <c r="BY168">
        <v>62</v>
      </c>
    </row>
    <row r="169" spans="1:77" x14ac:dyDescent="0.25">
      <c r="A169" t="s">
        <v>175</v>
      </c>
      <c r="B169" t="s">
        <v>174</v>
      </c>
      <c r="C169">
        <v>12.169600000000001</v>
      </c>
      <c r="D169">
        <v>-68.989999999999995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1</v>
      </c>
      <c r="BF169">
        <v>1</v>
      </c>
      <c r="BG169">
        <v>1</v>
      </c>
      <c r="BH169">
        <v>3</v>
      </c>
      <c r="BI169">
        <v>3</v>
      </c>
      <c r="BJ169">
        <v>3</v>
      </c>
      <c r="BK169">
        <v>3</v>
      </c>
      <c r="BL169">
        <v>3</v>
      </c>
      <c r="BM169">
        <v>3</v>
      </c>
      <c r="BN169">
        <v>4</v>
      </c>
      <c r="BO169">
        <v>6</v>
      </c>
      <c r="BP169">
        <v>6</v>
      </c>
      <c r="BQ169">
        <v>6</v>
      </c>
      <c r="BR169">
        <v>8</v>
      </c>
      <c r="BS169">
        <v>8</v>
      </c>
      <c r="BT169">
        <v>8</v>
      </c>
      <c r="BU169">
        <v>11</v>
      </c>
      <c r="BV169">
        <v>11</v>
      </c>
      <c r="BW169">
        <v>11</v>
      </c>
      <c r="BX169">
        <v>11</v>
      </c>
      <c r="BY169">
        <v>11</v>
      </c>
    </row>
    <row r="170" spans="1:77" x14ac:dyDescent="0.25">
      <c r="A170" t="s">
        <v>176</v>
      </c>
      <c r="B170" t="s">
        <v>174</v>
      </c>
      <c r="C170">
        <v>18.0425</v>
      </c>
      <c r="D170">
        <v>-63.0548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1</v>
      </c>
      <c r="BL170">
        <v>1</v>
      </c>
      <c r="BM170">
        <v>1</v>
      </c>
      <c r="BN170">
        <v>2</v>
      </c>
      <c r="BO170">
        <v>2</v>
      </c>
      <c r="BP170">
        <v>3</v>
      </c>
      <c r="BQ170">
        <v>3</v>
      </c>
      <c r="BR170">
        <v>3</v>
      </c>
      <c r="BS170">
        <v>3</v>
      </c>
      <c r="BT170">
        <v>6</v>
      </c>
      <c r="BU170">
        <v>6</v>
      </c>
      <c r="BV170">
        <v>6</v>
      </c>
      <c r="BW170">
        <v>16</v>
      </c>
      <c r="BX170">
        <v>18</v>
      </c>
      <c r="BY170">
        <v>23</v>
      </c>
    </row>
    <row r="171" spans="1:77" x14ac:dyDescent="0.25">
      <c r="B171" t="s">
        <v>174</v>
      </c>
      <c r="C171">
        <v>52.132599999999996</v>
      </c>
      <c r="D171">
        <v>5.2912999999999997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1</v>
      </c>
      <c r="AP171">
        <v>1</v>
      </c>
      <c r="AQ171">
        <v>6</v>
      </c>
      <c r="AR171">
        <v>10</v>
      </c>
      <c r="AS171">
        <v>18</v>
      </c>
      <c r="AT171">
        <v>24</v>
      </c>
      <c r="AU171">
        <v>38</v>
      </c>
      <c r="AV171">
        <v>82</v>
      </c>
      <c r="AW171">
        <v>128</v>
      </c>
      <c r="AX171">
        <v>188</v>
      </c>
      <c r="AY171">
        <v>265</v>
      </c>
      <c r="AZ171">
        <v>321</v>
      </c>
      <c r="BA171">
        <v>382</v>
      </c>
      <c r="BB171">
        <v>503</v>
      </c>
      <c r="BC171">
        <v>503</v>
      </c>
      <c r="BD171">
        <v>804</v>
      </c>
      <c r="BE171">
        <v>959</v>
      </c>
      <c r="BF171">
        <v>1135</v>
      </c>
      <c r="BG171">
        <v>1413</v>
      </c>
      <c r="BH171">
        <v>1705</v>
      </c>
      <c r="BI171">
        <v>2051</v>
      </c>
      <c r="BJ171">
        <v>2460</v>
      </c>
      <c r="BK171">
        <v>2994</v>
      </c>
      <c r="BL171">
        <v>3631</v>
      </c>
      <c r="BM171">
        <v>4204</v>
      </c>
      <c r="BN171">
        <v>4749</v>
      </c>
      <c r="BO171">
        <v>5560</v>
      </c>
      <c r="BP171">
        <v>6412</v>
      </c>
      <c r="BQ171">
        <v>7431</v>
      </c>
      <c r="BR171">
        <v>8603</v>
      </c>
      <c r="BS171">
        <v>9762</v>
      </c>
      <c r="BT171">
        <v>10866</v>
      </c>
      <c r="BU171">
        <v>11750</v>
      </c>
      <c r="BV171">
        <v>12595</v>
      </c>
      <c r="BW171">
        <v>13614</v>
      </c>
      <c r="BX171">
        <v>14697</v>
      </c>
      <c r="BY171">
        <v>15723</v>
      </c>
    </row>
    <row r="172" spans="1:77" x14ac:dyDescent="0.25">
      <c r="B172" t="s">
        <v>177</v>
      </c>
      <c r="C172">
        <v>-40.900599999999997</v>
      </c>
      <c r="D172">
        <v>174.886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1</v>
      </c>
      <c r="AQ172">
        <v>1</v>
      </c>
      <c r="AR172">
        <v>1</v>
      </c>
      <c r="AS172">
        <v>1</v>
      </c>
      <c r="AT172">
        <v>1</v>
      </c>
      <c r="AU172">
        <v>3</v>
      </c>
      <c r="AV172">
        <v>3</v>
      </c>
      <c r="AW172">
        <v>4</v>
      </c>
      <c r="AX172">
        <v>5</v>
      </c>
      <c r="AY172">
        <v>5</v>
      </c>
      <c r="AZ172">
        <v>5</v>
      </c>
      <c r="BA172">
        <v>5</v>
      </c>
      <c r="BB172">
        <v>5</v>
      </c>
      <c r="BC172">
        <v>5</v>
      </c>
      <c r="BD172">
        <v>5</v>
      </c>
      <c r="BE172">
        <v>6</v>
      </c>
      <c r="BF172">
        <v>8</v>
      </c>
      <c r="BG172">
        <v>8</v>
      </c>
      <c r="BH172">
        <v>12</v>
      </c>
      <c r="BI172">
        <v>20</v>
      </c>
      <c r="BJ172">
        <v>28</v>
      </c>
      <c r="BK172">
        <v>39</v>
      </c>
      <c r="BL172">
        <v>52</v>
      </c>
      <c r="BM172">
        <v>102</v>
      </c>
      <c r="BN172">
        <v>102</v>
      </c>
      <c r="BO172">
        <v>155</v>
      </c>
      <c r="BP172">
        <v>205</v>
      </c>
      <c r="BQ172">
        <v>283</v>
      </c>
      <c r="BR172">
        <v>368</v>
      </c>
      <c r="BS172">
        <v>451</v>
      </c>
      <c r="BT172">
        <v>514</v>
      </c>
      <c r="BU172">
        <v>589</v>
      </c>
      <c r="BV172">
        <v>647</v>
      </c>
      <c r="BW172">
        <v>708</v>
      </c>
      <c r="BX172">
        <v>797</v>
      </c>
      <c r="BY172">
        <v>868</v>
      </c>
    </row>
    <row r="173" spans="1:77" x14ac:dyDescent="0.25">
      <c r="B173" t="s">
        <v>178</v>
      </c>
      <c r="C173">
        <v>12.865399999999999</v>
      </c>
      <c r="D173">
        <v>-85.2072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</v>
      </c>
      <c r="BK173">
        <v>1</v>
      </c>
      <c r="BL173">
        <v>2</v>
      </c>
      <c r="BM173">
        <v>2</v>
      </c>
      <c r="BN173">
        <v>2</v>
      </c>
      <c r="BO173">
        <v>2</v>
      </c>
      <c r="BP173">
        <v>2</v>
      </c>
      <c r="BQ173">
        <v>2</v>
      </c>
      <c r="BR173">
        <v>2</v>
      </c>
      <c r="BS173">
        <v>4</v>
      </c>
      <c r="BT173">
        <v>4</v>
      </c>
      <c r="BU173">
        <v>4</v>
      </c>
      <c r="BV173">
        <v>5</v>
      </c>
      <c r="BW173">
        <v>5</v>
      </c>
      <c r="BX173">
        <v>5</v>
      </c>
      <c r="BY173">
        <v>5</v>
      </c>
    </row>
    <row r="174" spans="1:77" x14ac:dyDescent="0.25">
      <c r="B174" t="s">
        <v>179</v>
      </c>
      <c r="C174">
        <v>17.607800000000001</v>
      </c>
      <c r="D174">
        <v>8.0816999999999997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1</v>
      </c>
      <c r="BL174">
        <v>1</v>
      </c>
      <c r="BM174">
        <v>2</v>
      </c>
      <c r="BN174">
        <v>3</v>
      </c>
      <c r="BO174">
        <v>3</v>
      </c>
      <c r="BP174">
        <v>7</v>
      </c>
      <c r="BQ174">
        <v>10</v>
      </c>
      <c r="BR174">
        <v>10</v>
      </c>
      <c r="BS174">
        <v>10</v>
      </c>
      <c r="BT174">
        <v>18</v>
      </c>
      <c r="BU174">
        <v>27</v>
      </c>
      <c r="BV174">
        <v>27</v>
      </c>
      <c r="BW174">
        <v>74</v>
      </c>
      <c r="BX174">
        <v>98</v>
      </c>
      <c r="BY174">
        <v>120</v>
      </c>
    </row>
    <row r="175" spans="1:77" x14ac:dyDescent="0.25">
      <c r="B175" t="s">
        <v>180</v>
      </c>
      <c r="C175">
        <v>9.0820000000000007</v>
      </c>
      <c r="D175">
        <v>8.6753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1</v>
      </c>
      <c r="AQ175">
        <v>1</v>
      </c>
      <c r="AR175">
        <v>1</v>
      </c>
      <c r="AS175">
        <v>1</v>
      </c>
      <c r="AT175">
        <v>1</v>
      </c>
      <c r="AU175">
        <v>1</v>
      </c>
      <c r="AV175">
        <v>1</v>
      </c>
      <c r="AW175">
        <v>1</v>
      </c>
      <c r="AX175">
        <v>1</v>
      </c>
      <c r="AY175">
        <v>1</v>
      </c>
      <c r="AZ175">
        <v>2</v>
      </c>
      <c r="BA175">
        <v>2</v>
      </c>
      <c r="BB175">
        <v>2</v>
      </c>
      <c r="BC175">
        <v>2</v>
      </c>
      <c r="BD175">
        <v>2</v>
      </c>
      <c r="BE175">
        <v>2</v>
      </c>
      <c r="BF175">
        <v>2</v>
      </c>
      <c r="BG175">
        <v>2</v>
      </c>
      <c r="BH175">
        <v>3</v>
      </c>
      <c r="BI175">
        <v>8</v>
      </c>
      <c r="BJ175">
        <v>8</v>
      </c>
      <c r="BK175">
        <v>12</v>
      </c>
      <c r="BL175">
        <v>22</v>
      </c>
      <c r="BM175">
        <v>30</v>
      </c>
      <c r="BN175">
        <v>40</v>
      </c>
      <c r="BO175">
        <v>44</v>
      </c>
      <c r="BP175">
        <v>51</v>
      </c>
      <c r="BQ175">
        <v>65</v>
      </c>
      <c r="BR175">
        <v>70</v>
      </c>
      <c r="BS175">
        <v>89</v>
      </c>
      <c r="BT175">
        <v>111</v>
      </c>
      <c r="BU175">
        <v>131</v>
      </c>
      <c r="BV175">
        <v>135</v>
      </c>
      <c r="BW175">
        <v>174</v>
      </c>
      <c r="BX175">
        <v>184</v>
      </c>
      <c r="BY175">
        <v>210</v>
      </c>
    </row>
    <row r="176" spans="1:77" x14ac:dyDescent="0.25">
      <c r="B176" t="s">
        <v>181</v>
      </c>
      <c r="C176">
        <v>41.608600000000003</v>
      </c>
      <c r="D176">
        <v>21.7453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</v>
      </c>
      <c r="AT176">
        <v>1</v>
      </c>
      <c r="AU176">
        <v>1</v>
      </c>
      <c r="AV176">
        <v>1</v>
      </c>
      <c r="AW176">
        <v>3</v>
      </c>
      <c r="AX176">
        <v>3</v>
      </c>
      <c r="AY176">
        <v>3</v>
      </c>
      <c r="AZ176">
        <v>3</v>
      </c>
      <c r="BA176">
        <v>7</v>
      </c>
      <c r="BB176">
        <v>7</v>
      </c>
      <c r="BC176">
        <v>7</v>
      </c>
      <c r="BD176">
        <v>14</v>
      </c>
      <c r="BE176">
        <v>14</v>
      </c>
      <c r="BF176">
        <v>14</v>
      </c>
      <c r="BG176">
        <v>18</v>
      </c>
      <c r="BH176">
        <v>26</v>
      </c>
      <c r="BI176">
        <v>35</v>
      </c>
      <c r="BJ176">
        <v>48</v>
      </c>
      <c r="BK176">
        <v>67</v>
      </c>
      <c r="BL176">
        <v>85</v>
      </c>
      <c r="BM176">
        <v>115</v>
      </c>
      <c r="BN176">
        <v>136</v>
      </c>
      <c r="BO176">
        <v>148</v>
      </c>
      <c r="BP176">
        <v>177</v>
      </c>
      <c r="BQ176">
        <v>201</v>
      </c>
      <c r="BR176">
        <v>219</v>
      </c>
      <c r="BS176">
        <v>241</v>
      </c>
      <c r="BT176">
        <v>259</v>
      </c>
      <c r="BU176">
        <v>285</v>
      </c>
      <c r="BV176">
        <v>329</v>
      </c>
      <c r="BW176">
        <v>354</v>
      </c>
      <c r="BX176">
        <v>384</v>
      </c>
      <c r="BY176">
        <v>430</v>
      </c>
    </row>
    <row r="177" spans="2:77" x14ac:dyDescent="0.25">
      <c r="B177" t="s">
        <v>182</v>
      </c>
      <c r="C177">
        <v>60.472000000000001</v>
      </c>
      <c r="D177">
        <v>8.4688999999999997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1</v>
      </c>
      <c r="AO177">
        <v>1</v>
      </c>
      <c r="AP177">
        <v>6</v>
      </c>
      <c r="AQ177">
        <v>15</v>
      </c>
      <c r="AR177">
        <v>19</v>
      </c>
      <c r="AS177">
        <v>25</v>
      </c>
      <c r="AT177">
        <v>32</v>
      </c>
      <c r="AU177">
        <v>56</v>
      </c>
      <c r="AV177">
        <v>87</v>
      </c>
      <c r="AW177">
        <v>108</v>
      </c>
      <c r="AX177">
        <v>147</v>
      </c>
      <c r="AY177">
        <v>176</v>
      </c>
      <c r="AZ177">
        <v>205</v>
      </c>
      <c r="BA177">
        <v>400</v>
      </c>
      <c r="BB177">
        <v>598</v>
      </c>
      <c r="BC177">
        <v>702</v>
      </c>
      <c r="BD177">
        <v>996</v>
      </c>
      <c r="BE177">
        <v>1090</v>
      </c>
      <c r="BF177">
        <v>1221</v>
      </c>
      <c r="BG177">
        <v>1333</v>
      </c>
      <c r="BH177">
        <v>1463</v>
      </c>
      <c r="BI177">
        <v>1550</v>
      </c>
      <c r="BJ177">
        <v>1746</v>
      </c>
      <c r="BK177">
        <v>1914</v>
      </c>
      <c r="BL177">
        <v>2118</v>
      </c>
      <c r="BM177">
        <v>2385</v>
      </c>
      <c r="BN177">
        <v>2621</v>
      </c>
      <c r="BO177">
        <v>2863</v>
      </c>
      <c r="BP177">
        <v>3084</v>
      </c>
      <c r="BQ177">
        <v>3369</v>
      </c>
      <c r="BR177">
        <v>3755</v>
      </c>
      <c r="BS177">
        <v>4015</v>
      </c>
      <c r="BT177">
        <v>4284</v>
      </c>
      <c r="BU177">
        <v>4445</v>
      </c>
      <c r="BV177">
        <v>4641</v>
      </c>
      <c r="BW177">
        <v>4863</v>
      </c>
      <c r="BX177">
        <v>5147</v>
      </c>
      <c r="BY177">
        <v>5370</v>
      </c>
    </row>
    <row r="178" spans="2:77" x14ac:dyDescent="0.25">
      <c r="B178" t="s">
        <v>183</v>
      </c>
      <c r="C178">
        <v>21</v>
      </c>
      <c r="D178">
        <v>57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2</v>
      </c>
      <c r="AM178">
        <v>2</v>
      </c>
      <c r="AN178">
        <v>4</v>
      </c>
      <c r="AO178">
        <v>4</v>
      </c>
      <c r="AP178">
        <v>4</v>
      </c>
      <c r="AQ178">
        <v>6</v>
      </c>
      <c r="AR178">
        <v>6</v>
      </c>
      <c r="AS178">
        <v>6</v>
      </c>
      <c r="AT178">
        <v>12</v>
      </c>
      <c r="AU178">
        <v>15</v>
      </c>
      <c r="AV178">
        <v>16</v>
      </c>
      <c r="AW178">
        <v>16</v>
      </c>
      <c r="AX178">
        <v>16</v>
      </c>
      <c r="AY178">
        <v>16</v>
      </c>
      <c r="AZ178">
        <v>16</v>
      </c>
      <c r="BA178">
        <v>18</v>
      </c>
      <c r="BB178">
        <v>18</v>
      </c>
      <c r="BC178">
        <v>18</v>
      </c>
      <c r="BD178">
        <v>19</v>
      </c>
      <c r="BE178">
        <v>19</v>
      </c>
      <c r="BF178">
        <v>22</v>
      </c>
      <c r="BG178">
        <v>22</v>
      </c>
      <c r="BH178">
        <v>24</v>
      </c>
      <c r="BI178">
        <v>39</v>
      </c>
      <c r="BJ178">
        <v>48</v>
      </c>
      <c r="BK178">
        <v>48</v>
      </c>
      <c r="BL178">
        <v>52</v>
      </c>
      <c r="BM178">
        <v>55</v>
      </c>
      <c r="BN178">
        <v>66</v>
      </c>
      <c r="BO178">
        <v>84</v>
      </c>
      <c r="BP178">
        <v>99</v>
      </c>
      <c r="BQ178">
        <v>109</v>
      </c>
      <c r="BR178">
        <v>131</v>
      </c>
      <c r="BS178">
        <v>152</v>
      </c>
      <c r="BT178">
        <v>167</v>
      </c>
      <c r="BU178">
        <v>179</v>
      </c>
      <c r="BV178">
        <v>192</v>
      </c>
      <c r="BW178">
        <v>210</v>
      </c>
      <c r="BX178">
        <v>231</v>
      </c>
      <c r="BY178">
        <v>252</v>
      </c>
    </row>
    <row r="179" spans="2:77" x14ac:dyDescent="0.25">
      <c r="B179" t="s">
        <v>184</v>
      </c>
      <c r="C179">
        <v>30.375299999999999</v>
      </c>
      <c r="D179">
        <v>69.345100000000002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2</v>
      </c>
      <c r="AO179">
        <v>2</v>
      </c>
      <c r="AP179">
        <v>2</v>
      </c>
      <c r="AQ179">
        <v>4</v>
      </c>
      <c r="AR179">
        <v>4</v>
      </c>
      <c r="AS179">
        <v>4</v>
      </c>
      <c r="AT179">
        <v>5</v>
      </c>
      <c r="AU179">
        <v>5</v>
      </c>
      <c r="AV179">
        <v>5</v>
      </c>
      <c r="AW179">
        <v>6</v>
      </c>
      <c r="AX179">
        <v>6</v>
      </c>
      <c r="AY179">
        <v>6</v>
      </c>
      <c r="AZ179">
        <v>6</v>
      </c>
      <c r="BA179">
        <v>16</v>
      </c>
      <c r="BB179">
        <v>19</v>
      </c>
      <c r="BC179">
        <v>20</v>
      </c>
      <c r="BD179">
        <v>28</v>
      </c>
      <c r="BE179">
        <v>31</v>
      </c>
      <c r="BF179">
        <v>53</v>
      </c>
      <c r="BG179">
        <v>136</v>
      </c>
      <c r="BH179">
        <v>236</v>
      </c>
      <c r="BI179">
        <v>299</v>
      </c>
      <c r="BJ179">
        <v>454</v>
      </c>
      <c r="BK179">
        <v>501</v>
      </c>
      <c r="BL179">
        <v>730</v>
      </c>
      <c r="BM179">
        <v>776</v>
      </c>
      <c r="BN179">
        <v>875</v>
      </c>
      <c r="BO179">
        <v>972</v>
      </c>
      <c r="BP179">
        <v>1063</v>
      </c>
      <c r="BQ179">
        <v>1201</v>
      </c>
      <c r="BR179">
        <v>1373</v>
      </c>
      <c r="BS179">
        <v>1495</v>
      </c>
      <c r="BT179">
        <v>1597</v>
      </c>
      <c r="BU179">
        <v>1717</v>
      </c>
      <c r="BV179">
        <v>1938</v>
      </c>
      <c r="BW179">
        <v>2118</v>
      </c>
      <c r="BX179">
        <v>2421</v>
      </c>
      <c r="BY179">
        <v>2686</v>
      </c>
    </row>
    <row r="180" spans="2:77" x14ac:dyDescent="0.25">
      <c r="B180" t="s">
        <v>185</v>
      </c>
      <c r="C180">
        <v>8.5380000000000003</v>
      </c>
      <c r="D180">
        <v>-80.7821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1</v>
      </c>
      <c r="BB180">
        <v>8</v>
      </c>
      <c r="BC180">
        <v>11</v>
      </c>
      <c r="BD180">
        <v>27</v>
      </c>
      <c r="BE180">
        <v>36</v>
      </c>
      <c r="BF180">
        <v>43</v>
      </c>
      <c r="BG180">
        <v>55</v>
      </c>
      <c r="BH180">
        <v>69</v>
      </c>
      <c r="BI180">
        <v>86</v>
      </c>
      <c r="BJ180">
        <v>109</v>
      </c>
      <c r="BK180">
        <v>137</v>
      </c>
      <c r="BL180">
        <v>200</v>
      </c>
      <c r="BM180">
        <v>313</v>
      </c>
      <c r="BN180">
        <v>345</v>
      </c>
      <c r="BO180">
        <v>345</v>
      </c>
      <c r="BP180">
        <v>443</v>
      </c>
      <c r="BQ180">
        <v>558</v>
      </c>
      <c r="BR180">
        <v>674</v>
      </c>
      <c r="BS180">
        <v>786</v>
      </c>
      <c r="BT180">
        <v>901</v>
      </c>
      <c r="BU180">
        <v>989</v>
      </c>
      <c r="BV180">
        <v>1181</v>
      </c>
      <c r="BW180">
        <v>1181</v>
      </c>
      <c r="BX180">
        <v>1317</v>
      </c>
      <c r="BY180">
        <v>1475</v>
      </c>
    </row>
    <row r="181" spans="2:77" x14ac:dyDescent="0.25">
      <c r="B181" t="s">
        <v>186</v>
      </c>
      <c r="C181">
        <v>-6.3150000000000004</v>
      </c>
      <c r="D181">
        <v>143.9555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</v>
      </c>
      <c r="BL181">
        <v>1</v>
      </c>
      <c r="BM181">
        <v>1</v>
      </c>
      <c r="BN181">
        <v>1</v>
      </c>
      <c r="BO181">
        <v>1</v>
      </c>
      <c r="BP181">
        <v>1</v>
      </c>
      <c r="BQ181">
        <v>1</v>
      </c>
      <c r="BR181">
        <v>1</v>
      </c>
      <c r="BS181">
        <v>1</v>
      </c>
      <c r="BT181">
        <v>1</v>
      </c>
      <c r="BU181">
        <v>1</v>
      </c>
      <c r="BV181">
        <v>1</v>
      </c>
      <c r="BW181">
        <v>1</v>
      </c>
      <c r="BX181">
        <v>1</v>
      </c>
      <c r="BY181">
        <v>1</v>
      </c>
    </row>
    <row r="182" spans="2:77" x14ac:dyDescent="0.25">
      <c r="B182" t="s">
        <v>187</v>
      </c>
      <c r="C182">
        <v>-23.442499999999999</v>
      </c>
      <c r="D182">
        <v>-58.443800000000003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1</v>
      </c>
      <c r="AZ182">
        <v>1</v>
      </c>
      <c r="BA182">
        <v>1</v>
      </c>
      <c r="BB182">
        <v>5</v>
      </c>
      <c r="BC182">
        <v>5</v>
      </c>
      <c r="BD182">
        <v>6</v>
      </c>
      <c r="BE182">
        <v>6</v>
      </c>
      <c r="BF182">
        <v>6</v>
      </c>
      <c r="BG182">
        <v>8</v>
      </c>
      <c r="BH182">
        <v>9</v>
      </c>
      <c r="BI182">
        <v>11</v>
      </c>
      <c r="BJ182">
        <v>11</v>
      </c>
      <c r="BK182">
        <v>13</v>
      </c>
      <c r="BL182">
        <v>18</v>
      </c>
      <c r="BM182">
        <v>22</v>
      </c>
      <c r="BN182">
        <v>22</v>
      </c>
      <c r="BO182">
        <v>27</v>
      </c>
      <c r="BP182">
        <v>37</v>
      </c>
      <c r="BQ182">
        <v>41</v>
      </c>
      <c r="BR182">
        <v>52</v>
      </c>
      <c r="BS182">
        <v>56</v>
      </c>
      <c r="BT182">
        <v>59</v>
      </c>
      <c r="BU182">
        <v>64</v>
      </c>
      <c r="BV182">
        <v>65</v>
      </c>
      <c r="BW182">
        <v>69</v>
      </c>
      <c r="BX182">
        <v>77</v>
      </c>
      <c r="BY182">
        <v>92</v>
      </c>
    </row>
    <row r="183" spans="2:77" x14ac:dyDescent="0.25">
      <c r="B183" t="s">
        <v>188</v>
      </c>
      <c r="C183">
        <v>-9.19</v>
      </c>
      <c r="D183">
        <v>-75.015199999999993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1</v>
      </c>
      <c r="AX183">
        <v>1</v>
      </c>
      <c r="AY183">
        <v>6</v>
      </c>
      <c r="AZ183">
        <v>7</v>
      </c>
      <c r="BA183">
        <v>11</v>
      </c>
      <c r="BB183">
        <v>11</v>
      </c>
      <c r="BC183">
        <v>15</v>
      </c>
      <c r="BD183">
        <v>28</v>
      </c>
      <c r="BE183">
        <v>38</v>
      </c>
      <c r="BF183">
        <v>43</v>
      </c>
      <c r="BG183">
        <v>86</v>
      </c>
      <c r="BH183">
        <v>117</v>
      </c>
      <c r="BI183">
        <v>145</v>
      </c>
      <c r="BJ183">
        <v>234</v>
      </c>
      <c r="BK183">
        <v>234</v>
      </c>
      <c r="BL183">
        <v>318</v>
      </c>
      <c r="BM183">
        <v>363</v>
      </c>
      <c r="BN183">
        <v>395</v>
      </c>
      <c r="BO183">
        <v>416</v>
      </c>
      <c r="BP183">
        <v>480</v>
      </c>
      <c r="BQ183">
        <v>580</v>
      </c>
      <c r="BR183">
        <v>635</v>
      </c>
      <c r="BS183">
        <v>671</v>
      </c>
      <c r="BT183">
        <v>852</v>
      </c>
      <c r="BU183">
        <v>950</v>
      </c>
      <c r="BV183">
        <v>1065</v>
      </c>
      <c r="BW183">
        <v>1323</v>
      </c>
      <c r="BX183">
        <v>1414</v>
      </c>
      <c r="BY183">
        <v>1595</v>
      </c>
    </row>
    <row r="184" spans="2:77" x14ac:dyDescent="0.25">
      <c r="B184" t="s">
        <v>189</v>
      </c>
      <c r="C184">
        <v>13</v>
      </c>
      <c r="D184">
        <v>122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1</v>
      </c>
      <c r="N184">
        <v>1</v>
      </c>
      <c r="O184">
        <v>1</v>
      </c>
      <c r="P184">
        <v>2</v>
      </c>
      <c r="Q184">
        <v>2</v>
      </c>
      <c r="R184">
        <v>2</v>
      </c>
      <c r="S184">
        <v>2</v>
      </c>
      <c r="T184">
        <v>2</v>
      </c>
      <c r="U184">
        <v>3</v>
      </c>
      <c r="V184">
        <v>3</v>
      </c>
      <c r="W184">
        <v>3</v>
      </c>
      <c r="X184">
        <v>3</v>
      </c>
      <c r="Y184">
        <v>3</v>
      </c>
      <c r="Z184">
        <v>3</v>
      </c>
      <c r="AA184">
        <v>3</v>
      </c>
      <c r="AB184">
        <v>3</v>
      </c>
      <c r="AC184">
        <v>3</v>
      </c>
      <c r="AD184">
        <v>3</v>
      </c>
      <c r="AE184">
        <v>3</v>
      </c>
      <c r="AF184">
        <v>3</v>
      </c>
      <c r="AG184">
        <v>3</v>
      </c>
      <c r="AH184">
        <v>3</v>
      </c>
      <c r="AI184">
        <v>3</v>
      </c>
      <c r="AJ184">
        <v>3</v>
      </c>
      <c r="AK184">
        <v>3</v>
      </c>
      <c r="AL184">
        <v>3</v>
      </c>
      <c r="AM184">
        <v>3</v>
      </c>
      <c r="AN184">
        <v>3</v>
      </c>
      <c r="AO184">
        <v>3</v>
      </c>
      <c r="AP184">
        <v>3</v>
      </c>
      <c r="AQ184">
        <v>3</v>
      </c>
      <c r="AR184">
        <v>3</v>
      </c>
      <c r="AS184">
        <v>3</v>
      </c>
      <c r="AT184">
        <v>3</v>
      </c>
      <c r="AU184">
        <v>3</v>
      </c>
      <c r="AV184">
        <v>3</v>
      </c>
      <c r="AW184">
        <v>5</v>
      </c>
      <c r="AX184">
        <v>6</v>
      </c>
      <c r="AY184">
        <v>10</v>
      </c>
      <c r="AZ184">
        <v>20</v>
      </c>
      <c r="BA184">
        <v>33</v>
      </c>
      <c r="BB184">
        <v>49</v>
      </c>
      <c r="BC184">
        <v>52</v>
      </c>
      <c r="BD184">
        <v>64</v>
      </c>
      <c r="BE184">
        <v>111</v>
      </c>
      <c r="BF184">
        <v>140</v>
      </c>
      <c r="BG184">
        <v>142</v>
      </c>
      <c r="BH184">
        <v>187</v>
      </c>
      <c r="BI184">
        <v>202</v>
      </c>
      <c r="BJ184">
        <v>217</v>
      </c>
      <c r="BK184">
        <v>230</v>
      </c>
      <c r="BL184">
        <v>307</v>
      </c>
      <c r="BM184">
        <v>380</v>
      </c>
      <c r="BN184">
        <v>462</v>
      </c>
      <c r="BO184">
        <v>552</v>
      </c>
      <c r="BP184">
        <v>636</v>
      </c>
      <c r="BQ184">
        <v>707</v>
      </c>
      <c r="BR184">
        <v>803</v>
      </c>
      <c r="BS184">
        <v>1075</v>
      </c>
      <c r="BT184">
        <v>1418</v>
      </c>
      <c r="BU184">
        <v>1546</v>
      </c>
      <c r="BV184">
        <v>2084</v>
      </c>
      <c r="BW184">
        <v>2311</v>
      </c>
      <c r="BX184">
        <v>2633</v>
      </c>
      <c r="BY184">
        <v>3018</v>
      </c>
    </row>
    <row r="185" spans="2:77" x14ac:dyDescent="0.25">
      <c r="B185" t="s">
        <v>190</v>
      </c>
      <c r="C185">
        <v>51.919400000000003</v>
      </c>
      <c r="D185">
        <v>19.145099999999999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1</v>
      </c>
      <c r="AV185">
        <v>1</v>
      </c>
      <c r="AW185">
        <v>5</v>
      </c>
      <c r="AX185">
        <v>5</v>
      </c>
      <c r="AY185">
        <v>11</v>
      </c>
      <c r="AZ185">
        <v>16</v>
      </c>
      <c r="BA185">
        <v>22</v>
      </c>
      <c r="BB185">
        <v>31</v>
      </c>
      <c r="BC185">
        <v>49</v>
      </c>
      <c r="BD185">
        <v>68</v>
      </c>
      <c r="BE185">
        <v>103</v>
      </c>
      <c r="BF185">
        <v>119</v>
      </c>
      <c r="BG185">
        <v>177</v>
      </c>
      <c r="BH185">
        <v>238</v>
      </c>
      <c r="BI185">
        <v>251</v>
      </c>
      <c r="BJ185">
        <v>355</v>
      </c>
      <c r="BK185">
        <v>425</v>
      </c>
      <c r="BL185">
        <v>536</v>
      </c>
      <c r="BM185">
        <v>634</v>
      </c>
      <c r="BN185">
        <v>749</v>
      </c>
      <c r="BO185">
        <v>901</v>
      </c>
      <c r="BP185">
        <v>1051</v>
      </c>
      <c r="BQ185">
        <v>1221</v>
      </c>
      <c r="BR185">
        <v>1389</v>
      </c>
      <c r="BS185">
        <v>1638</v>
      </c>
      <c r="BT185">
        <v>1862</v>
      </c>
      <c r="BU185">
        <v>2055</v>
      </c>
      <c r="BV185">
        <v>2311</v>
      </c>
      <c r="BW185">
        <v>2554</v>
      </c>
      <c r="BX185">
        <v>2946</v>
      </c>
      <c r="BY185">
        <v>3383</v>
      </c>
    </row>
    <row r="186" spans="2:77" x14ac:dyDescent="0.25">
      <c r="B186" t="s">
        <v>191</v>
      </c>
      <c r="C186">
        <v>39.399900000000002</v>
      </c>
      <c r="D186">
        <v>-8.2245000000000008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2</v>
      </c>
      <c r="AT186">
        <v>2</v>
      </c>
      <c r="AU186">
        <v>5</v>
      </c>
      <c r="AV186">
        <v>8</v>
      </c>
      <c r="AW186">
        <v>13</v>
      </c>
      <c r="AX186">
        <v>20</v>
      </c>
      <c r="AY186">
        <v>30</v>
      </c>
      <c r="AZ186">
        <v>30</v>
      </c>
      <c r="BA186">
        <v>41</v>
      </c>
      <c r="BB186">
        <v>59</v>
      </c>
      <c r="BC186">
        <v>59</v>
      </c>
      <c r="BD186">
        <v>112</v>
      </c>
      <c r="BE186">
        <v>169</v>
      </c>
      <c r="BF186">
        <v>245</v>
      </c>
      <c r="BG186">
        <v>331</v>
      </c>
      <c r="BH186">
        <v>448</v>
      </c>
      <c r="BI186">
        <v>448</v>
      </c>
      <c r="BJ186">
        <v>785</v>
      </c>
      <c r="BK186">
        <v>1020</v>
      </c>
      <c r="BL186">
        <v>1280</v>
      </c>
      <c r="BM186">
        <v>1600</v>
      </c>
      <c r="BN186">
        <v>2060</v>
      </c>
      <c r="BO186">
        <v>2362</v>
      </c>
      <c r="BP186">
        <v>2995</v>
      </c>
      <c r="BQ186">
        <v>3544</v>
      </c>
      <c r="BR186">
        <v>4268</v>
      </c>
      <c r="BS186">
        <v>5170</v>
      </c>
      <c r="BT186">
        <v>5962</v>
      </c>
      <c r="BU186">
        <v>6408</v>
      </c>
      <c r="BV186">
        <v>7443</v>
      </c>
      <c r="BW186">
        <v>8251</v>
      </c>
      <c r="BX186">
        <v>9034</v>
      </c>
      <c r="BY186">
        <v>9886</v>
      </c>
    </row>
    <row r="187" spans="2:77" x14ac:dyDescent="0.25">
      <c r="B187" t="s">
        <v>192</v>
      </c>
      <c r="C187">
        <v>25.354800000000001</v>
      </c>
      <c r="D187">
        <v>51.183900000000001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1</v>
      </c>
      <c r="AR187">
        <v>3</v>
      </c>
      <c r="AS187">
        <v>3</v>
      </c>
      <c r="AT187">
        <v>7</v>
      </c>
      <c r="AU187">
        <v>8</v>
      </c>
      <c r="AV187">
        <v>8</v>
      </c>
      <c r="AW187">
        <v>8</v>
      </c>
      <c r="AX187">
        <v>8</v>
      </c>
      <c r="AY187">
        <v>15</v>
      </c>
      <c r="AZ187">
        <v>18</v>
      </c>
      <c r="BA187">
        <v>24</v>
      </c>
      <c r="BB187">
        <v>262</v>
      </c>
      <c r="BC187">
        <v>262</v>
      </c>
      <c r="BD187">
        <v>320</v>
      </c>
      <c r="BE187">
        <v>337</v>
      </c>
      <c r="BF187">
        <v>401</v>
      </c>
      <c r="BG187">
        <v>439</v>
      </c>
      <c r="BH187">
        <v>439</v>
      </c>
      <c r="BI187">
        <v>452</v>
      </c>
      <c r="BJ187">
        <v>460</v>
      </c>
      <c r="BK187">
        <v>470</v>
      </c>
      <c r="BL187">
        <v>481</v>
      </c>
      <c r="BM187">
        <v>494</v>
      </c>
      <c r="BN187">
        <v>501</v>
      </c>
      <c r="BO187">
        <v>526</v>
      </c>
      <c r="BP187">
        <v>537</v>
      </c>
      <c r="BQ187">
        <v>549</v>
      </c>
      <c r="BR187">
        <v>562</v>
      </c>
      <c r="BS187">
        <v>590</v>
      </c>
      <c r="BT187">
        <v>634</v>
      </c>
      <c r="BU187">
        <v>693</v>
      </c>
      <c r="BV187">
        <v>781</v>
      </c>
      <c r="BW187">
        <v>835</v>
      </c>
      <c r="BX187">
        <v>949</v>
      </c>
      <c r="BY187">
        <v>1075</v>
      </c>
    </row>
    <row r="188" spans="2:77" x14ac:dyDescent="0.25">
      <c r="B188" t="s">
        <v>193</v>
      </c>
      <c r="C188">
        <v>45.943199999999997</v>
      </c>
      <c r="D188">
        <v>24.966799999999999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1</v>
      </c>
      <c r="AO188">
        <v>1</v>
      </c>
      <c r="AP188">
        <v>3</v>
      </c>
      <c r="AQ188">
        <v>3</v>
      </c>
      <c r="AR188">
        <v>3</v>
      </c>
      <c r="AS188">
        <v>3</v>
      </c>
      <c r="AT188">
        <v>3</v>
      </c>
      <c r="AU188">
        <v>4</v>
      </c>
      <c r="AV188">
        <v>6</v>
      </c>
      <c r="AW188">
        <v>9</v>
      </c>
      <c r="AX188">
        <v>9</v>
      </c>
      <c r="AY188">
        <v>15</v>
      </c>
      <c r="AZ188">
        <v>15</v>
      </c>
      <c r="BA188">
        <v>25</v>
      </c>
      <c r="BB188">
        <v>45</v>
      </c>
      <c r="BC188">
        <v>49</v>
      </c>
      <c r="BD188">
        <v>89</v>
      </c>
      <c r="BE188">
        <v>123</v>
      </c>
      <c r="BF188">
        <v>131</v>
      </c>
      <c r="BG188">
        <v>158</v>
      </c>
      <c r="BH188">
        <v>184</v>
      </c>
      <c r="BI188">
        <v>260</v>
      </c>
      <c r="BJ188">
        <v>277</v>
      </c>
      <c r="BK188">
        <v>308</v>
      </c>
      <c r="BL188">
        <v>367</v>
      </c>
      <c r="BM188">
        <v>433</v>
      </c>
      <c r="BN188">
        <v>576</v>
      </c>
      <c r="BO188">
        <v>794</v>
      </c>
      <c r="BP188">
        <v>906</v>
      </c>
      <c r="BQ188">
        <v>1029</v>
      </c>
      <c r="BR188">
        <v>1292</v>
      </c>
      <c r="BS188">
        <v>1452</v>
      </c>
      <c r="BT188">
        <v>1815</v>
      </c>
      <c r="BU188">
        <v>2109</v>
      </c>
      <c r="BV188">
        <v>2245</v>
      </c>
      <c r="BW188">
        <v>2460</v>
      </c>
      <c r="BX188">
        <v>2738</v>
      </c>
      <c r="BY188">
        <v>3183</v>
      </c>
    </row>
    <row r="189" spans="2:77" x14ac:dyDescent="0.25">
      <c r="B189" t="s">
        <v>194</v>
      </c>
      <c r="C189">
        <v>60</v>
      </c>
      <c r="D189">
        <v>90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2</v>
      </c>
      <c r="O189">
        <v>2</v>
      </c>
      <c r="P189">
        <v>2</v>
      </c>
      <c r="Q189">
        <v>2</v>
      </c>
      <c r="R189">
        <v>2</v>
      </c>
      <c r="S189">
        <v>2</v>
      </c>
      <c r="T189">
        <v>2</v>
      </c>
      <c r="U189">
        <v>2</v>
      </c>
      <c r="V189">
        <v>2</v>
      </c>
      <c r="W189">
        <v>2</v>
      </c>
      <c r="X189">
        <v>2</v>
      </c>
      <c r="Y189">
        <v>2</v>
      </c>
      <c r="Z189">
        <v>2</v>
      </c>
      <c r="AA189">
        <v>2</v>
      </c>
      <c r="AB189">
        <v>2</v>
      </c>
      <c r="AC189">
        <v>2</v>
      </c>
      <c r="AD189">
        <v>2</v>
      </c>
      <c r="AE189">
        <v>2</v>
      </c>
      <c r="AF189">
        <v>2</v>
      </c>
      <c r="AG189">
        <v>2</v>
      </c>
      <c r="AH189">
        <v>2</v>
      </c>
      <c r="AI189">
        <v>2</v>
      </c>
      <c r="AJ189">
        <v>2</v>
      </c>
      <c r="AK189">
        <v>2</v>
      </c>
      <c r="AL189">
        <v>2</v>
      </c>
      <c r="AM189">
        <v>2</v>
      </c>
      <c r="AN189">
        <v>2</v>
      </c>
      <c r="AO189">
        <v>2</v>
      </c>
      <c r="AP189">
        <v>2</v>
      </c>
      <c r="AQ189">
        <v>2</v>
      </c>
      <c r="AR189">
        <v>2</v>
      </c>
      <c r="AS189">
        <v>3</v>
      </c>
      <c r="AT189">
        <v>3</v>
      </c>
      <c r="AU189">
        <v>3</v>
      </c>
      <c r="AV189">
        <v>4</v>
      </c>
      <c r="AW189">
        <v>13</v>
      </c>
      <c r="AX189">
        <v>13</v>
      </c>
      <c r="AY189">
        <v>17</v>
      </c>
      <c r="AZ189">
        <v>17</v>
      </c>
      <c r="BA189">
        <v>20</v>
      </c>
      <c r="BB189">
        <v>20</v>
      </c>
      <c r="BC189">
        <v>28</v>
      </c>
      <c r="BD189">
        <v>45</v>
      </c>
      <c r="BE189">
        <v>59</v>
      </c>
      <c r="BF189">
        <v>63</v>
      </c>
      <c r="BG189">
        <v>90</v>
      </c>
      <c r="BH189">
        <v>114</v>
      </c>
      <c r="BI189">
        <v>147</v>
      </c>
      <c r="BJ189">
        <v>199</v>
      </c>
      <c r="BK189">
        <v>253</v>
      </c>
      <c r="BL189">
        <v>306</v>
      </c>
      <c r="BM189">
        <v>367</v>
      </c>
      <c r="BN189">
        <v>438</v>
      </c>
      <c r="BO189">
        <v>495</v>
      </c>
      <c r="BP189">
        <v>658</v>
      </c>
      <c r="BQ189">
        <v>840</v>
      </c>
      <c r="BR189">
        <v>1036</v>
      </c>
      <c r="BS189">
        <v>1264</v>
      </c>
      <c r="BT189">
        <v>1534</v>
      </c>
      <c r="BU189">
        <v>1836</v>
      </c>
      <c r="BV189">
        <v>2337</v>
      </c>
      <c r="BW189">
        <v>2777</v>
      </c>
      <c r="BX189">
        <v>3548</v>
      </c>
      <c r="BY189">
        <v>4149</v>
      </c>
    </row>
    <row r="190" spans="2:77" x14ac:dyDescent="0.25">
      <c r="B190" t="s">
        <v>195</v>
      </c>
      <c r="C190">
        <v>-1.9402999999999999</v>
      </c>
      <c r="D190">
        <v>29.873899999999999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1</v>
      </c>
      <c r="BF190">
        <v>1</v>
      </c>
      <c r="BG190">
        <v>5</v>
      </c>
      <c r="BH190">
        <v>7</v>
      </c>
      <c r="BI190">
        <v>8</v>
      </c>
      <c r="BJ190">
        <v>8</v>
      </c>
      <c r="BK190">
        <v>17</v>
      </c>
      <c r="BL190">
        <v>17</v>
      </c>
      <c r="BM190">
        <v>19</v>
      </c>
      <c r="BN190">
        <v>36</v>
      </c>
      <c r="BO190">
        <v>40</v>
      </c>
      <c r="BP190">
        <v>41</v>
      </c>
      <c r="BQ190">
        <v>50</v>
      </c>
      <c r="BR190">
        <v>54</v>
      </c>
      <c r="BS190">
        <v>60</v>
      </c>
      <c r="BT190">
        <v>70</v>
      </c>
      <c r="BU190">
        <v>70</v>
      </c>
      <c r="BV190">
        <v>75</v>
      </c>
      <c r="BW190">
        <v>82</v>
      </c>
      <c r="BX190">
        <v>84</v>
      </c>
      <c r="BY190">
        <v>89</v>
      </c>
    </row>
    <row r="191" spans="2:77" x14ac:dyDescent="0.25">
      <c r="B191" t="s">
        <v>196</v>
      </c>
      <c r="C191">
        <v>13.9094</v>
      </c>
      <c r="D191">
        <v>-60.978900000000003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1</v>
      </c>
      <c r="BF191">
        <v>2</v>
      </c>
      <c r="BG191">
        <v>2</v>
      </c>
      <c r="BH191">
        <v>2</v>
      </c>
      <c r="BI191">
        <v>2</v>
      </c>
      <c r="BJ191">
        <v>2</v>
      </c>
      <c r="BK191">
        <v>2</v>
      </c>
      <c r="BL191">
        <v>2</v>
      </c>
      <c r="BM191">
        <v>2</v>
      </c>
      <c r="BN191">
        <v>3</v>
      </c>
      <c r="BO191">
        <v>3</v>
      </c>
      <c r="BP191">
        <v>3</v>
      </c>
      <c r="BQ191">
        <v>3</v>
      </c>
      <c r="BR191">
        <v>3</v>
      </c>
      <c r="BS191">
        <v>3</v>
      </c>
      <c r="BT191">
        <v>9</v>
      </c>
      <c r="BU191">
        <v>9</v>
      </c>
      <c r="BV191">
        <v>13</v>
      </c>
      <c r="BW191">
        <v>13</v>
      </c>
      <c r="BX191">
        <v>13</v>
      </c>
      <c r="BY191">
        <v>13</v>
      </c>
    </row>
    <row r="192" spans="2:77" x14ac:dyDescent="0.25">
      <c r="B192" t="s">
        <v>197</v>
      </c>
      <c r="C192">
        <v>12.984299999999999</v>
      </c>
      <c r="D192">
        <v>-61.287199999999999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1</v>
      </c>
      <c r="BF192">
        <v>1</v>
      </c>
      <c r="BG192">
        <v>1</v>
      </c>
      <c r="BH192">
        <v>1</v>
      </c>
      <c r="BI192">
        <v>1</v>
      </c>
      <c r="BJ192">
        <v>1</v>
      </c>
      <c r="BK192">
        <v>1</v>
      </c>
      <c r="BL192">
        <v>1</v>
      </c>
      <c r="BM192">
        <v>1</v>
      </c>
      <c r="BN192">
        <v>1</v>
      </c>
      <c r="BO192">
        <v>1</v>
      </c>
      <c r="BP192">
        <v>1</v>
      </c>
      <c r="BQ192">
        <v>1</v>
      </c>
      <c r="BR192">
        <v>1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2</v>
      </c>
      <c r="BY192">
        <v>3</v>
      </c>
    </row>
    <row r="193" spans="2:77" x14ac:dyDescent="0.25">
      <c r="B193" t="s">
        <v>198</v>
      </c>
      <c r="C193">
        <v>43.942399999999999</v>
      </c>
      <c r="D193">
        <v>12.457800000000001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1</v>
      </c>
      <c r="AP193">
        <v>1</v>
      </c>
      <c r="AQ193">
        <v>1</v>
      </c>
      <c r="AR193">
        <v>1</v>
      </c>
      <c r="AS193">
        <v>8</v>
      </c>
      <c r="AT193">
        <v>10</v>
      </c>
      <c r="AU193">
        <v>16</v>
      </c>
      <c r="AV193">
        <v>21</v>
      </c>
      <c r="AW193">
        <v>21</v>
      </c>
      <c r="AX193">
        <v>23</v>
      </c>
      <c r="AY193">
        <v>36</v>
      </c>
      <c r="AZ193">
        <v>36</v>
      </c>
      <c r="BA193">
        <v>51</v>
      </c>
      <c r="BB193">
        <v>62</v>
      </c>
      <c r="BC193">
        <v>69</v>
      </c>
      <c r="BD193">
        <v>80</v>
      </c>
      <c r="BE193">
        <v>80</v>
      </c>
      <c r="BF193">
        <v>101</v>
      </c>
      <c r="BG193">
        <v>109</v>
      </c>
      <c r="BH193">
        <v>109</v>
      </c>
      <c r="BI193">
        <v>119</v>
      </c>
      <c r="BJ193">
        <v>119</v>
      </c>
      <c r="BK193">
        <v>144</v>
      </c>
      <c r="BL193">
        <v>144</v>
      </c>
      <c r="BM193">
        <v>175</v>
      </c>
      <c r="BN193">
        <v>187</v>
      </c>
      <c r="BO193">
        <v>187</v>
      </c>
      <c r="BP193">
        <v>208</v>
      </c>
      <c r="BQ193">
        <v>208</v>
      </c>
      <c r="BR193">
        <v>223</v>
      </c>
      <c r="BS193">
        <v>224</v>
      </c>
      <c r="BT193">
        <v>224</v>
      </c>
      <c r="BU193">
        <v>230</v>
      </c>
      <c r="BV193">
        <v>236</v>
      </c>
      <c r="BW193">
        <v>236</v>
      </c>
      <c r="BX193">
        <v>245</v>
      </c>
      <c r="BY193">
        <v>245</v>
      </c>
    </row>
    <row r="194" spans="2:77" x14ac:dyDescent="0.25">
      <c r="B194" t="s">
        <v>199</v>
      </c>
      <c r="C194">
        <v>24</v>
      </c>
      <c r="D194">
        <v>45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1</v>
      </c>
      <c r="AT194">
        <v>1</v>
      </c>
      <c r="AU194">
        <v>1</v>
      </c>
      <c r="AV194">
        <v>5</v>
      </c>
      <c r="AW194">
        <v>5</v>
      </c>
      <c r="AX194">
        <v>5</v>
      </c>
      <c r="AY194">
        <v>11</v>
      </c>
      <c r="AZ194">
        <v>15</v>
      </c>
      <c r="BA194">
        <v>20</v>
      </c>
      <c r="BB194">
        <v>21</v>
      </c>
      <c r="BC194">
        <v>45</v>
      </c>
      <c r="BD194">
        <v>86</v>
      </c>
      <c r="BE194">
        <v>103</v>
      </c>
      <c r="BF194">
        <v>103</v>
      </c>
      <c r="BG194">
        <v>118</v>
      </c>
      <c r="BH194">
        <v>171</v>
      </c>
      <c r="BI194">
        <v>171</v>
      </c>
      <c r="BJ194">
        <v>274</v>
      </c>
      <c r="BK194">
        <v>344</v>
      </c>
      <c r="BL194">
        <v>392</v>
      </c>
      <c r="BM194">
        <v>511</v>
      </c>
      <c r="BN194">
        <v>562</v>
      </c>
      <c r="BO194">
        <v>767</v>
      </c>
      <c r="BP194">
        <v>900</v>
      </c>
      <c r="BQ194">
        <v>1012</v>
      </c>
      <c r="BR194">
        <v>1104</v>
      </c>
      <c r="BS194">
        <v>1203</v>
      </c>
      <c r="BT194">
        <v>1299</v>
      </c>
      <c r="BU194">
        <v>1453</v>
      </c>
      <c r="BV194">
        <v>1563</v>
      </c>
      <c r="BW194">
        <v>1720</v>
      </c>
      <c r="BX194">
        <v>1885</v>
      </c>
      <c r="BY194">
        <v>2039</v>
      </c>
    </row>
    <row r="195" spans="2:77" x14ac:dyDescent="0.25">
      <c r="B195" t="s">
        <v>200</v>
      </c>
      <c r="C195">
        <v>14.497400000000001</v>
      </c>
      <c r="D195">
        <v>-14.452400000000001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1</v>
      </c>
      <c r="AT195">
        <v>2</v>
      </c>
      <c r="AU195">
        <v>4</v>
      </c>
      <c r="AV195">
        <v>4</v>
      </c>
      <c r="AW195">
        <v>4</v>
      </c>
      <c r="AX195">
        <v>4</v>
      </c>
      <c r="AY195">
        <v>4</v>
      </c>
      <c r="AZ195">
        <v>4</v>
      </c>
      <c r="BA195">
        <v>4</v>
      </c>
      <c r="BB195">
        <v>4</v>
      </c>
      <c r="BC195">
        <v>4</v>
      </c>
      <c r="BD195">
        <v>10</v>
      </c>
      <c r="BE195">
        <v>10</v>
      </c>
      <c r="BF195">
        <v>24</v>
      </c>
      <c r="BG195">
        <v>24</v>
      </c>
      <c r="BH195">
        <v>26</v>
      </c>
      <c r="BI195">
        <v>31</v>
      </c>
      <c r="BJ195">
        <v>31</v>
      </c>
      <c r="BK195">
        <v>38</v>
      </c>
      <c r="BL195">
        <v>47</v>
      </c>
      <c r="BM195">
        <v>67</v>
      </c>
      <c r="BN195">
        <v>79</v>
      </c>
      <c r="BO195">
        <v>86</v>
      </c>
      <c r="BP195">
        <v>99</v>
      </c>
      <c r="BQ195">
        <v>105</v>
      </c>
      <c r="BR195">
        <v>119</v>
      </c>
      <c r="BS195">
        <v>130</v>
      </c>
      <c r="BT195">
        <v>142</v>
      </c>
      <c r="BU195">
        <v>162</v>
      </c>
      <c r="BV195">
        <v>175</v>
      </c>
      <c r="BW195">
        <v>190</v>
      </c>
      <c r="BX195">
        <v>195</v>
      </c>
      <c r="BY195">
        <v>207</v>
      </c>
    </row>
    <row r="196" spans="2:77" x14ac:dyDescent="0.25">
      <c r="B196" t="s">
        <v>201</v>
      </c>
      <c r="C196">
        <v>44.016500000000001</v>
      </c>
      <c r="D196">
        <v>21.0059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1</v>
      </c>
      <c r="AX196">
        <v>1</v>
      </c>
      <c r="AY196">
        <v>1</v>
      </c>
      <c r="AZ196">
        <v>1</v>
      </c>
      <c r="BA196">
        <v>5</v>
      </c>
      <c r="BB196">
        <v>12</v>
      </c>
      <c r="BC196">
        <v>19</v>
      </c>
      <c r="BD196">
        <v>35</v>
      </c>
      <c r="BE196">
        <v>46</v>
      </c>
      <c r="BF196">
        <v>48</v>
      </c>
      <c r="BG196">
        <v>55</v>
      </c>
      <c r="BH196">
        <v>65</v>
      </c>
      <c r="BI196">
        <v>83</v>
      </c>
      <c r="BJ196">
        <v>103</v>
      </c>
      <c r="BK196">
        <v>135</v>
      </c>
      <c r="BL196">
        <v>171</v>
      </c>
      <c r="BM196">
        <v>222</v>
      </c>
      <c r="BN196">
        <v>249</v>
      </c>
      <c r="BO196">
        <v>303</v>
      </c>
      <c r="BP196">
        <v>384</v>
      </c>
      <c r="BQ196">
        <v>384</v>
      </c>
      <c r="BR196">
        <v>457</v>
      </c>
      <c r="BS196">
        <v>659</v>
      </c>
      <c r="BT196">
        <v>741</v>
      </c>
      <c r="BU196">
        <v>785</v>
      </c>
      <c r="BV196">
        <v>900</v>
      </c>
      <c r="BW196">
        <v>1060</v>
      </c>
      <c r="BX196">
        <v>1171</v>
      </c>
      <c r="BY196">
        <v>1476</v>
      </c>
    </row>
    <row r="197" spans="2:77" x14ac:dyDescent="0.25">
      <c r="B197" t="s">
        <v>202</v>
      </c>
      <c r="C197">
        <v>-4.6795999999999998</v>
      </c>
      <c r="D197">
        <v>55.491999999999997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2</v>
      </c>
      <c r="BF197">
        <v>2</v>
      </c>
      <c r="BG197">
        <v>3</v>
      </c>
      <c r="BH197">
        <v>4</v>
      </c>
      <c r="BI197">
        <v>4</v>
      </c>
      <c r="BJ197">
        <v>6</v>
      </c>
      <c r="BK197">
        <v>7</v>
      </c>
      <c r="BL197">
        <v>7</v>
      </c>
      <c r="BM197">
        <v>7</v>
      </c>
      <c r="BN197">
        <v>7</v>
      </c>
      <c r="BO197">
        <v>7</v>
      </c>
      <c r="BP197">
        <v>7</v>
      </c>
      <c r="BQ197">
        <v>7</v>
      </c>
      <c r="BR197">
        <v>7</v>
      </c>
      <c r="BS197">
        <v>8</v>
      </c>
      <c r="BT197">
        <v>8</v>
      </c>
      <c r="BU197">
        <v>8</v>
      </c>
      <c r="BV197">
        <v>10</v>
      </c>
      <c r="BW197">
        <v>10</v>
      </c>
      <c r="BX197">
        <v>10</v>
      </c>
      <c r="BY197">
        <v>10</v>
      </c>
    </row>
    <row r="198" spans="2:77" x14ac:dyDescent="0.25">
      <c r="B198" t="s">
        <v>203</v>
      </c>
      <c r="C198">
        <v>1.2833000000000001</v>
      </c>
      <c r="D198">
        <v>103.83329999999999</v>
      </c>
      <c r="E198">
        <v>0</v>
      </c>
      <c r="F198">
        <v>1</v>
      </c>
      <c r="G198">
        <v>3</v>
      </c>
      <c r="H198">
        <v>3</v>
      </c>
      <c r="I198">
        <v>4</v>
      </c>
      <c r="J198">
        <v>5</v>
      </c>
      <c r="K198">
        <v>7</v>
      </c>
      <c r="L198">
        <v>7</v>
      </c>
      <c r="M198">
        <v>10</v>
      </c>
      <c r="N198">
        <v>13</v>
      </c>
      <c r="O198">
        <v>16</v>
      </c>
      <c r="P198">
        <v>18</v>
      </c>
      <c r="Q198">
        <v>18</v>
      </c>
      <c r="R198">
        <v>24</v>
      </c>
      <c r="S198">
        <v>28</v>
      </c>
      <c r="T198">
        <v>28</v>
      </c>
      <c r="U198">
        <v>30</v>
      </c>
      <c r="V198">
        <v>33</v>
      </c>
      <c r="W198">
        <v>40</v>
      </c>
      <c r="X198">
        <v>45</v>
      </c>
      <c r="Y198">
        <v>47</v>
      </c>
      <c r="Z198">
        <v>50</v>
      </c>
      <c r="AA198">
        <v>58</v>
      </c>
      <c r="AB198">
        <v>67</v>
      </c>
      <c r="AC198">
        <v>72</v>
      </c>
      <c r="AD198">
        <v>75</v>
      </c>
      <c r="AE198">
        <v>77</v>
      </c>
      <c r="AF198">
        <v>81</v>
      </c>
      <c r="AG198">
        <v>84</v>
      </c>
      <c r="AH198">
        <v>84</v>
      </c>
      <c r="AI198">
        <v>85</v>
      </c>
      <c r="AJ198">
        <v>85</v>
      </c>
      <c r="AK198">
        <v>89</v>
      </c>
      <c r="AL198">
        <v>89</v>
      </c>
      <c r="AM198">
        <v>91</v>
      </c>
      <c r="AN198">
        <v>93</v>
      </c>
      <c r="AO198">
        <v>93</v>
      </c>
      <c r="AP198">
        <v>93</v>
      </c>
      <c r="AQ198">
        <v>102</v>
      </c>
      <c r="AR198">
        <v>106</v>
      </c>
      <c r="AS198">
        <v>108</v>
      </c>
      <c r="AT198">
        <v>110</v>
      </c>
      <c r="AU198">
        <v>110</v>
      </c>
      <c r="AV198">
        <v>117</v>
      </c>
      <c r="AW198">
        <v>130</v>
      </c>
      <c r="AX198">
        <v>138</v>
      </c>
      <c r="AY198">
        <v>150</v>
      </c>
      <c r="AZ198">
        <v>150</v>
      </c>
      <c r="BA198">
        <v>160</v>
      </c>
      <c r="BB198">
        <v>178</v>
      </c>
      <c r="BC198">
        <v>178</v>
      </c>
      <c r="BD198">
        <v>200</v>
      </c>
      <c r="BE198">
        <v>212</v>
      </c>
      <c r="BF198">
        <v>226</v>
      </c>
      <c r="BG198">
        <v>243</v>
      </c>
      <c r="BH198">
        <v>266</v>
      </c>
      <c r="BI198">
        <v>313</v>
      </c>
      <c r="BJ198">
        <v>345</v>
      </c>
      <c r="BK198">
        <v>385</v>
      </c>
      <c r="BL198">
        <v>432</v>
      </c>
      <c r="BM198">
        <v>455</v>
      </c>
      <c r="BN198">
        <v>509</v>
      </c>
      <c r="BO198">
        <v>558</v>
      </c>
      <c r="BP198">
        <v>631</v>
      </c>
      <c r="BQ198">
        <v>683</v>
      </c>
      <c r="BR198">
        <v>732</v>
      </c>
      <c r="BS198">
        <v>802</v>
      </c>
      <c r="BT198">
        <v>844</v>
      </c>
      <c r="BU198">
        <v>879</v>
      </c>
      <c r="BV198">
        <v>926</v>
      </c>
      <c r="BW198">
        <v>1000</v>
      </c>
      <c r="BX198">
        <v>1049</v>
      </c>
      <c r="BY198">
        <v>1114</v>
      </c>
    </row>
    <row r="199" spans="2:77" x14ac:dyDescent="0.25">
      <c r="B199" t="s">
        <v>204</v>
      </c>
      <c r="C199">
        <v>48.668999999999997</v>
      </c>
      <c r="D199">
        <v>19.699000000000002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1</v>
      </c>
      <c r="AX199">
        <v>1</v>
      </c>
      <c r="AY199">
        <v>3</v>
      </c>
      <c r="AZ199">
        <v>3</v>
      </c>
      <c r="BA199">
        <v>7</v>
      </c>
      <c r="BB199">
        <v>10</v>
      </c>
      <c r="BC199">
        <v>16</v>
      </c>
      <c r="BD199">
        <v>32</v>
      </c>
      <c r="BE199">
        <v>44</v>
      </c>
      <c r="BF199">
        <v>54</v>
      </c>
      <c r="BG199">
        <v>63</v>
      </c>
      <c r="BH199">
        <v>72</v>
      </c>
      <c r="BI199">
        <v>105</v>
      </c>
      <c r="BJ199">
        <v>123</v>
      </c>
      <c r="BK199">
        <v>137</v>
      </c>
      <c r="BL199">
        <v>178</v>
      </c>
      <c r="BM199">
        <v>185</v>
      </c>
      <c r="BN199">
        <v>186</v>
      </c>
      <c r="BO199">
        <v>204</v>
      </c>
      <c r="BP199">
        <v>216</v>
      </c>
      <c r="BQ199">
        <v>226</v>
      </c>
      <c r="BR199">
        <v>269</v>
      </c>
      <c r="BS199">
        <v>292</v>
      </c>
      <c r="BT199">
        <v>314</v>
      </c>
      <c r="BU199">
        <v>336</v>
      </c>
      <c r="BV199">
        <v>363</v>
      </c>
      <c r="BW199">
        <v>400</v>
      </c>
      <c r="BX199">
        <v>426</v>
      </c>
      <c r="BY199">
        <v>450</v>
      </c>
    </row>
    <row r="200" spans="2:77" x14ac:dyDescent="0.25">
      <c r="B200" t="s">
        <v>205</v>
      </c>
      <c r="C200">
        <v>46.151200000000003</v>
      </c>
      <c r="D200">
        <v>14.9955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2</v>
      </c>
      <c r="AW200">
        <v>7</v>
      </c>
      <c r="AX200">
        <v>7</v>
      </c>
      <c r="AY200">
        <v>16</v>
      </c>
      <c r="AZ200">
        <v>16</v>
      </c>
      <c r="BA200">
        <v>31</v>
      </c>
      <c r="BB200">
        <v>57</v>
      </c>
      <c r="BC200">
        <v>89</v>
      </c>
      <c r="BD200">
        <v>141</v>
      </c>
      <c r="BE200">
        <v>181</v>
      </c>
      <c r="BF200">
        <v>219</v>
      </c>
      <c r="BG200">
        <v>253</v>
      </c>
      <c r="BH200">
        <v>275</v>
      </c>
      <c r="BI200">
        <v>275</v>
      </c>
      <c r="BJ200">
        <v>286</v>
      </c>
      <c r="BK200">
        <v>341</v>
      </c>
      <c r="BL200">
        <v>383</v>
      </c>
      <c r="BM200">
        <v>414</v>
      </c>
      <c r="BN200">
        <v>442</v>
      </c>
      <c r="BO200">
        <v>480</v>
      </c>
      <c r="BP200">
        <v>528</v>
      </c>
      <c r="BQ200">
        <v>562</v>
      </c>
      <c r="BR200">
        <v>632</v>
      </c>
      <c r="BS200">
        <v>684</v>
      </c>
      <c r="BT200">
        <v>730</v>
      </c>
      <c r="BU200">
        <v>756</v>
      </c>
      <c r="BV200">
        <v>802</v>
      </c>
      <c r="BW200">
        <v>841</v>
      </c>
      <c r="BX200">
        <v>897</v>
      </c>
      <c r="BY200">
        <v>934</v>
      </c>
    </row>
    <row r="201" spans="2:77" x14ac:dyDescent="0.25">
      <c r="B201" t="s">
        <v>206</v>
      </c>
      <c r="C201">
        <v>5.1520999999999999</v>
      </c>
      <c r="D201">
        <v>46.199599999999997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1</v>
      </c>
      <c r="BH201">
        <v>1</v>
      </c>
      <c r="BI201">
        <v>1</v>
      </c>
      <c r="BJ201">
        <v>1</v>
      </c>
      <c r="BK201">
        <v>1</v>
      </c>
      <c r="BL201">
        <v>1</v>
      </c>
      <c r="BM201">
        <v>1</v>
      </c>
      <c r="BN201">
        <v>1</v>
      </c>
      <c r="BO201">
        <v>1</v>
      </c>
      <c r="BP201">
        <v>1</v>
      </c>
      <c r="BQ201">
        <v>2</v>
      </c>
      <c r="BR201">
        <v>3</v>
      </c>
      <c r="BS201">
        <v>3</v>
      </c>
      <c r="BT201">
        <v>3</v>
      </c>
      <c r="BU201">
        <v>3</v>
      </c>
      <c r="BV201">
        <v>5</v>
      </c>
      <c r="BW201">
        <v>5</v>
      </c>
      <c r="BX201">
        <v>5</v>
      </c>
      <c r="BY201">
        <v>7</v>
      </c>
    </row>
    <row r="202" spans="2:77" x14ac:dyDescent="0.25">
      <c r="B202" t="s">
        <v>207</v>
      </c>
      <c r="C202">
        <v>-30.5595</v>
      </c>
      <c r="D202">
        <v>22.9375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1</v>
      </c>
      <c r="AW202">
        <v>1</v>
      </c>
      <c r="AX202">
        <v>1</v>
      </c>
      <c r="AY202">
        <v>3</v>
      </c>
      <c r="AZ202">
        <v>3</v>
      </c>
      <c r="BA202">
        <v>7</v>
      </c>
      <c r="BB202">
        <v>13</v>
      </c>
      <c r="BC202">
        <v>17</v>
      </c>
      <c r="BD202">
        <v>24</v>
      </c>
      <c r="BE202">
        <v>38</v>
      </c>
      <c r="BF202">
        <v>51</v>
      </c>
      <c r="BG202">
        <v>62</v>
      </c>
      <c r="BH202">
        <v>62</v>
      </c>
      <c r="BI202">
        <v>116</v>
      </c>
      <c r="BJ202">
        <v>150</v>
      </c>
      <c r="BK202">
        <v>202</v>
      </c>
      <c r="BL202">
        <v>240</v>
      </c>
      <c r="BM202">
        <v>274</v>
      </c>
      <c r="BN202">
        <v>402</v>
      </c>
      <c r="BO202">
        <v>554</v>
      </c>
      <c r="BP202">
        <v>709</v>
      </c>
      <c r="BQ202">
        <v>927</v>
      </c>
      <c r="BR202">
        <v>1170</v>
      </c>
      <c r="BS202">
        <v>1187</v>
      </c>
      <c r="BT202">
        <v>1280</v>
      </c>
      <c r="BU202">
        <v>1326</v>
      </c>
      <c r="BV202">
        <v>1353</v>
      </c>
      <c r="BW202">
        <v>1380</v>
      </c>
      <c r="BX202">
        <v>1462</v>
      </c>
      <c r="BY202">
        <v>1505</v>
      </c>
    </row>
    <row r="203" spans="2:77" x14ac:dyDescent="0.25">
      <c r="B203" t="s">
        <v>208</v>
      </c>
      <c r="C203">
        <v>40</v>
      </c>
      <c r="D203">
        <v>-4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2</v>
      </c>
      <c r="X203">
        <v>2</v>
      </c>
      <c r="Y203">
        <v>2</v>
      </c>
      <c r="Z203">
        <v>2</v>
      </c>
      <c r="AA203">
        <v>2</v>
      </c>
      <c r="AB203">
        <v>2</v>
      </c>
      <c r="AC203">
        <v>2</v>
      </c>
      <c r="AD203">
        <v>2</v>
      </c>
      <c r="AE203">
        <v>2</v>
      </c>
      <c r="AF203">
        <v>2</v>
      </c>
      <c r="AG203">
        <v>2</v>
      </c>
      <c r="AH203">
        <v>2</v>
      </c>
      <c r="AI203">
        <v>2</v>
      </c>
      <c r="AJ203">
        <v>2</v>
      </c>
      <c r="AK203">
        <v>2</v>
      </c>
      <c r="AL203">
        <v>2</v>
      </c>
      <c r="AM203">
        <v>6</v>
      </c>
      <c r="AN203">
        <v>13</v>
      </c>
      <c r="AO203">
        <v>15</v>
      </c>
      <c r="AP203">
        <v>32</v>
      </c>
      <c r="AQ203">
        <v>45</v>
      </c>
      <c r="AR203">
        <v>84</v>
      </c>
      <c r="AS203">
        <v>120</v>
      </c>
      <c r="AT203">
        <v>165</v>
      </c>
      <c r="AU203">
        <v>222</v>
      </c>
      <c r="AV203">
        <v>259</v>
      </c>
      <c r="AW203">
        <v>400</v>
      </c>
      <c r="AX203">
        <v>500</v>
      </c>
      <c r="AY203">
        <v>673</v>
      </c>
      <c r="AZ203">
        <v>1073</v>
      </c>
      <c r="BA203">
        <v>1695</v>
      </c>
      <c r="BB203">
        <v>2277</v>
      </c>
      <c r="BC203">
        <v>2277</v>
      </c>
      <c r="BD203">
        <v>5232</v>
      </c>
      <c r="BE203">
        <v>6391</v>
      </c>
      <c r="BF203">
        <v>7798</v>
      </c>
      <c r="BG203">
        <v>9942</v>
      </c>
      <c r="BH203">
        <v>11748</v>
      </c>
      <c r="BI203">
        <v>13910</v>
      </c>
      <c r="BJ203">
        <v>17963</v>
      </c>
      <c r="BK203">
        <v>20410</v>
      </c>
      <c r="BL203">
        <v>25374</v>
      </c>
      <c r="BM203">
        <v>28768</v>
      </c>
      <c r="BN203">
        <v>35136</v>
      </c>
      <c r="BO203">
        <v>39885</v>
      </c>
      <c r="BP203">
        <v>49515</v>
      </c>
      <c r="BQ203">
        <v>57786</v>
      </c>
      <c r="BR203">
        <v>65719</v>
      </c>
      <c r="BS203">
        <v>73235</v>
      </c>
      <c r="BT203">
        <v>80110</v>
      </c>
      <c r="BU203">
        <v>87956</v>
      </c>
      <c r="BV203">
        <v>95923</v>
      </c>
      <c r="BW203">
        <v>104118</v>
      </c>
      <c r="BX203">
        <v>112065</v>
      </c>
      <c r="BY203">
        <v>119199</v>
      </c>
    </row>
    <row r="204" spans="2:77" x14ac:dyDescent="0.25">
      <c r="B204" t="s">
        <v>209</v>
      </c>
      <c r="C204">
        <v>7</v>
      </c>
      <c r="D204">
        <v>81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1</v>
      </c>
      <c r="K204">
        <v>1</v>
      </c>
      <c r="L204">
        <v>1</v>
      </c>
      <c r="M204">
        <v>1</v>
      </c>
      <c r="N204">
        <v>1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1</v>
      </c>
      <c r="AT204">
        <v>1</v>
      </c>
      <c r="AU204">
        <v>1</v>
      </c>
      <c r="AV204">
        <v>1</v>
      </c>
      <c r="AW204">
        <v>1</v>
      </c>
      <c r="AX204">
        <v>1</v>
      </c>
      <c r="AY204">
        <v>1</v>
      </c>
      <c r="AZ204">
        <v>1</v>
      </c>
      <c r="BA204">
        <v>1</v>
      </c>
      <c r="BB204">
        <v>2</v>
      </c>
      <c r="BC204">
        <v>2</v>
      </c>
      <c r="BD204">
        <v>6</v>
      </c>
      <c r="BE204">
        <v>10</v>
      </c>
      <c r="BF204">
        <v>18</v>
      </c>
      <c r="BG204">
        <v>28</v>
      </c>
      <c r="BH204">
        <v>44</v>
      </c>
      <c r="BI204">
        <v>51</v>
      </c>
      <c r="BJ204">
        <v>60</v>
      </c>
      <c r="BK204">
        <v>73</v>
      </c>
      <c r="BL204">
        <v>77</v>
      </c>
      <c r="BM204">
        <v>82</v>
      </c>
      <c r="BN204">
        <v>97</v>
      </c>
      <c r="BO204">
        <v>102</v>
      </c>
      <c r="BP204">
        <v>102</v>
      </c>
      <c r="BQ204">
        <v>106</v>
      </c>
      <c r="BR204">
        <v>106</v>
      </c>
      <c r="BS204">
        <v>113</v>
      </c>
      <c r="BT204">
        <v>117</v>
      </c>
      <c r="BU204">
        <v>122</v>
      </c>
      <c r="BV204">
        <v>143</v>
      </c>
      <c r="BW204">
        <v>146</v>
      </c>
      <c r="BX204">
        <v>151</v>
      </c>
      <c r="BY204">
        <v>159</v>
      </c>
    </row>
    <row r="205" spans="2:77" x14ac:dyDescent="0.25">
      <c r="B205" t="s">
        <v>210</v>
      </c>
      <c r="C205">
        <v>12.8628</v>
      </c>
      <c r="D205">
        <v>30.217600000000001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1</v>
      </c>
      <c r="BE205">
        <v>1</v>
      </c>
      <c r="BF205">
        <v>1</v>
      </c>
      <c r="BG205">
        <v>1</v>
      </c>
      <c r="BH205">
        <v>1</v>
      </c>
      <c r="BI205">
        <v>2</v>
      </c>
      <c r="BJ205">
        <v>2</v>
      </c>
      <c r="BK205">
        <v>2</v>
      </c>
      <c r="BL205">
        <v>2</v>
      </c>
      <c r="BM205">
        <v>2</v>
      </c>
      <c r="BN205">
        <v>2</v>
      </c>
      <c r="BO205">
        <v>3</v>
      </c>
      <c r="BP205">
        <v>3</v>
      </c>
      <c r="BQ205">
        <v>3</v>
      </c>
      <c r="BR205">
        <v>3</v>
      </c>
      <c r="BS205">
        <v>5</v>
      </c>
      <c r="BT205">
        <v>6</v>
      </c>
      <c r="BU205">
        <v>6</v>
      </c>
      <c r="BV205">
        <v>7</v>
      </c>
      <c r="BW205">
        <v>7</v>
      </c>
      <c r="BX205">
        <v>8</v>
      </c>
      <c r="BY205">
        <v>10</v>
      </c>
    </row>
    <row r="206" spans="2:77" x14ac:dyDescent="0.25">
      <c r="B206" t="s">
        <v>211</v>
      </c>
      <c r="C206">
        <v>3.9192999999999998</v>
      </c>
      <c r="D206">
        <v>-56.027799999999999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1</v>
      </c>
      <c r="BF206">
        <v>1</v>
      </c>
      <c r="BG206">
        <v>1</v>
      </c>
      <c r="BH206">
        <v>1</v>
      </c>
      <c r="BI206">
        <v>1</v>
      </c>
      <c r="BJ206">
        <v>1</v>
      </c>
      <c r="BK206">
        <v>4</v>
      </c>
      <c r="BL206">
        <v>4</v>
      </c>
      <c r="BM206">
        <v>5</v>
      </c>
      <c r="BN206">
        <v>5</v>
      </c>
      <c r="BO206">
        <v>7</v>
      </c>
      <c r="BP206">
        <v>8</v>
      </c>
      <c r="BQ206">
        <v>8</v>
      </c>
      <c r="BR206">
        <v>8</v>
      </c>
      <c r="BS206">
        <v>8</v>
      </c>
      <c r="BT206">
        <v>8</v>
      </c>
      <c r="BU206">
        <v>8</v>
      </c>
      <c r="BV206">
        <v>9</v>
      </c>
      <c r="BW206">
        <v>10</v>
      </c>
      <c r="BX206">
        <v>10</v>
      </c>
      <c r="BY206">
        <v>10</v>
      </c>
    </row>
    <row r="207" spans="2:77" x14ac:dyDescent="0.25">
      <c r="B207" t="s">
        <v>212</v>
      </c>
      <c r="C207">
        <v>63</v>
      </c>
      <c r="D207">
        <v>16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2</v>
      </c>
      <c r="AO207">
        <v>7</v>
      </c>
      <c r="AP207">
        <v>7</v>
      </c>
      <c r="AQ207">
        <v>12</v>
      </c>
      <c r="AR207">
        <v>14</v>
      </c>
      <c r="AS207">
        <v>15</v>
      </c>
      <c r="AT207">
        <v>21</v>
      </c>
      <c r="AU207">
        <v>35</v>
      </c>
      <c r="AV207">
        <v>94</v>
      </c>
      <c r="AW207">
        <v>101</v>
      </c>
      <c r="AX207">
        <v>161</v>
      </c>
      <c r="AY207">
        <v>203</v>
      </c>
      <c r="AZ207">
        <v>248</v>
      </c>
      <c r="BA207">
        <v>355</v>
      </c>
      <c r="BB207">
        <v>500</v>
      </c>
      <c r="BC207">
        <v>599</v>
      </c>
      <c r="BD207">
        <v>814</v>
      </c>
      <c r="BE207">
        <v>961</v>
      </c>
      <c r="BF207">
        <v>1022</v>
      </c>
      <c r="BG207">
        <v>1103</v>
      </c>
      <c r="BH207">
        <v>1190</v>
      </c>
      <c r="BI207">
        <v>1279</v>
      </c>
      <c r="BJ207">
        <v>1439</v>
      </c>
      <c r="BK207">
        <v>1639</v>
      </c>
      <c r="BL207">
        <v>1763</v>
      </c>
      <c r="BM207">
        <v>1934</v>
      </c>
      <c r="BN207">
        <v>2046</v>
      </c>
      <c r="BO207">
        <v>2286</v>
      </c>
      <c r="BP207">
        <v>2526</v>
      </c>
      <c r="BQ207">
        <v>2840</v>
      </c>
      <c r="BR207">
        <v>3069</v>
      </c>
      <c r="BS207">
        <v>3447</v>
      </c>
      <c r="BT207">
        <v>3700</v>
      </c>
      <c r="BU207">
        <v>4028</v>
      </c>
      <c r="BV207">
        <v>4435</v>
      </c>
      <c r="BW207">
        <v>4947</v>
      </c>
      <c r="BX207">
        <v>5568</v>
      </c>
      <c r="BY207">
        <v>6131</v>
      </c>
    </row>
    <row r="208" spans="2:77" x14ac:dyDescent="0.25">
      <c r="B208" t="s">
        <v>213</v>
      </c>
      <c r="C208">
        <v>46.818199999999997</v>
      </c>
      <c r="D208">
        <v>8.2274999999999991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1</v>
      </c>
      <c r="AN208">
        <v>1</v>
      </c>
      <c r="AO208">
        <v>8</v>
      </c>
      <c r="AP208">
        <v>8</v>
      </c>
      <c r="AQ208">
        <v>18</v>
      </c>
      <c r="AR208">
        <v>27</v>
      </c>
      <c r="AS208">
        <v>42</v>
      </c>
      <c r="AT208">
        <v>56</v>
      </c>
      <c r="AU208">
        <v>90</v>
      </c>
      <c r="AV208">
        <v>114</v>
      </c>
      <c r="AW208">
        <v>214</v>
      </c>
      <c r="AX208">
        <v>268</v>
      </c>
      <c r="AY208">
        <v>337</v>
      </c>
      <c r="AZ208">
        <v>374</v>
      </c>
      <c r="BA208">
        <v>491</v>
      </c>
      <c r="BB208">
        <v>652</v>
      </c>
      <c r="BC208">
        <v>652</v>
      </c>
      <c r="BD208">
        <v>1139</v>
      </c>
      <c r="BE208">
        <v>1359</v>
      </c>
      <c r="BF208">
        <v>2200</v>
      </c>
      <c r="BG208">
        <v>2200</v>
      </c>
      <c r="BH208">
        <v>2700</v>
      </c>
      <c r="BI208">
        <v>3028</v>
      </c>
      <c r="BJ208">
        <v>4075</v>
      </c>
      <c r="BK208">
        <v>5294</v>
      </c>
      <c r="BL208">
        <v>6575</v>
      </c>
      <c r="BM208">
        <v>7474</v>
      </c>
      <c r="BN208">
        <v>8795</v>
      </c>
      <c r="BO208">
        <v>9877</v>
      </c>
      <c r="BP208">
        <v>10897</v>
      </c>
      <c r="BQ208">
        <v>11811</v>
      </c>
      <c r="BR208">
        <v>12928</v>
      </c>
      <c r="BS208">
        <v>14076</v>
      </c>
      <c r="BT208">
        <v>14829</v>
      </c>
      <c r="BU208">
        <v>15922</v>
      </c>
      <c r="BV208">
        <v>16605</v>
      </c>
      <c r="BW208">
        <v>17768</v>
      </c>
      <c r="BX208">
        <v>18827</v>
      </c>
      <c r="BY208">
        <v>19606</v>
      </c>
    </row>
    <row r="209" spans="1:77" x14ac:dyDescent="0.25">
      <c r="B209" t="s">
        <v>214</v>
      </c>
      <c r="C209">
        <v>23.7</v>
      </c>
      <c r="D209">
        <v>121</v>
      </c>
      <c r="E209">
        <v>1</v>
      </c>
      <c r="F209">
        <v>1</v>
      </c>
      <c r="G209">
        <v>3</v>
      </c>
      <c r="H209">
        <v>3</v>
      </c>
      <c r="I209">
        <v>4</v>
      </c>
      <c r="J209">
        <v>5</v>
      </c>
      <c r="K209">
        <v>8</v>
      </c>
      <c r="L209">
        <v>8</v>
      </c>
      <c r="M209">
        <v>9</v>
      </c>
      <c r="N209">
        <v>10</v>
      </c>
      <c r="O209">
        <v>10</v>
      </c>
      <c r="P209">
        <v>10</v>
      </c>
      <c r="Q209">
        <v>10</v>
      </c>
      <c r="R209">
        <v>11</v>
      </c>
      <c r="S209">
        <v>11</v>
      </c>
      <c r="T209">
        <v>16</v>
      </c>
      <c r="U209">
        <v>16</v>
      </c>
      <c r="V209">
        <v>17</v>
      </c>
      <c r="W209">
        <v>18</v>
      </c>
      <c r="X209">
        <v>18</v>
      </c>
      <c r="Y209">
        <v>18</v>
      </c>
      <c r="Z209">
        <v>18</v>
      </c>
      <c r="AA209">
        <v>18</v>
      </c>
      <c r="AB209">
        <v>18</v>
      </c>
      <c r="AC209">
        <v>18</v>
      </c>
      <c r="AD209">
        <v>20</v>
      </c>
      <c r="AE209">
        <v>22</v>
      </c>
      <c r="AF209">
        <v>22</v>
      </c>
      <c r="AG209">
        <v>23</v>
      </c>
      <c r="AH209">
        <v>24</v>
      </c>
      <c r="AI209">
        <v>26</v>
      </c>
      <c r="AJ209">
        <v>26</v>
      </c>
      <c r="AK209">
        <v>28</v>
      </c>
      <c r="AL209">
        <v>30</v>
      </c>
      <c r="AM209">
        <v>31</v>
      </c>
      <c r="AN209">
        <v>32</v>
      </c>
      <c r="AO209">
        <v>32</v>
      </c>
      <c r="AP209">
        <v>34</v>
      </c>
      <c r="AQ209">
        <v>39</v>
      </c>
      <c r="AR209">
        <v>40</v>
      </c>
      <c r="AS209">
        <v>41</v>
      </c>
      <c r="AT209">
        <v>42</v>
      </c>
      <c r="AU209">
        <v>42</v>
      </c>
      <c r="AV209">
        <v>44</v>
      </c>
      <c r="AW209">
        <v>45</v>
      </c>
      <c r="AX209">
        <v>45</v>
      </c>
      <c r="AY209">
        <v>45</v>
      </c>
      <c r="AZ209">
        <v>45</v>
      </c>
      <c r="BA209">
        <v>47</v>
      </c>
      <c r="BB209">
        <v>48</v>
      </c>
      <c r="BC209">
        <v>49</v>
      </c>
      <c r="BD209">
        <v>50</v>
      </c>
      <c r="BE209">
        <v>53</v>
      </c>
      <c r="BF209">
        <v>59</v>
      </c>
      <c r="BG209">
        <v>67</v>
      </c>
      <c r="BH209">
        <v>77</v>
      </c>
      <c r="BI209">
        <v>100</v>
      </c>
      <c r="BJ209">
        <v>108</v>
      </c>
      <c r="BK209">
        <v>135</v>
      </c>
      <c r="BL209">
        <v>153</v>
      </c>
      <c r="BM209">
        <v>169</v>
      </c>
      <c r="BN209">
        <v>195</v>
      </c>
      <c r="BO209">
        <v>215</v>
      </c>
      <c r="BP209">
        <v>235</v>
      </c>
      <c r="BQ209">
        <v>252</v>
      </c>
      <c r="BR209">
        <v>267</v>
      </c>
      <c r="BS209">
        <v>283</v>
      </c>
      <c r="BT209">
        <v>298</v>
      </c>
      <c r="BU209">
        <v>306</v>
      </c>
      <c r="BV209">
        <v>322</v>
      </c>
      <c r="BW209">
        <v>329</v>
      </c>
      <c r="BX209">
        <v>339</v>
      </c>
      <c r="BY209">
        <v>348</v>
      </c>
    </row>
    <row r="210" spans="1:77" x14ac:dyDescent="0.25">
      <c r="B210" t="s">
        <v>215</v>
      </c>
      <c r="C210">
        <v>-6.3689999999999998</v>
      </c>
      <c r="D210">
        <v>34.888800000000003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1</v>
      </c>
      <c r="BH210">
        <v>1</v>
      </c>
      <c r="BI210">
        <v>3</v>
      </c>
      <c r="BJ210">
        <v>6</v>
      </c>
      <c r="BK210">
        <v>6</v>
      </c>
      <c r="BL210">
        <v>6</v>
      </c>
      <c r="BM210">
        <v>12</v>
      </c>
      <c r="BN210">
        <v>12</v>
      </c>
      <c r="BO210">
        <v>12</v>
      </c>
      <c r="BP210">
        <v>12</v>
      </c>
      <c r="BQ210">
        <v>13</v>
      </c>
      <c r="BR210">
        <v>13</v>
      </c>
      <c r="BS210">
        <v>14</v>
      </c>
      <c r="BT210">
        <v>14</v>
      </c>
      <c r="BU210">
        <v>19</v>
      </c>
      <c r="BV210">
        <v>19</v>
      </c>
      <c r="BW210">
        <v>20</v>
      </c>
      <c r="BX210">
        <v>20</v>
      </c>
      <c r="BY210">
        <v>20</v>
      </c>
    </row>
    <row r="211" spans="1:77" x14ac:dyDescent="0.25">
      <c r="B211" t="s">
        <v>216</v>
      </c>
      <c r="C211">
        <v>15</v>
      </c>
      <c r="D211">
        <v>101</v>
      </c>
      <c r="E211">
        <v>2</v>
      </c>
      <c r="F211">
        <v>3</v>
      </c>
      <c r="G211">
        <v>5</v>
      </c>
      <c r="H211">
        <v>7</v>
      </c>
      <c r="I211">
        <v>8</v>
      </c>
      <c r="J211">
        <v>8</v>
      </c>
      <c r="K211">
        <v>14</v>
      </c>
      <c r="L211">
        <v>14</v>
      </c>
      <c r="M211">
        <v>14</v>
      </c>
      <c r="N211">
        <v>19</v>
      </c>
      <c r="O211">
        <v>19</v>
      </c>
      <c r="P211">
        <v>19</v>
      </c>
      <c r="Q211">
        <v>19</v>
      </c>
      <c r="R211">
        <v>25</v>
      </c>
      <c r="S211">
        <v>25</v>
      </c>
      <c r="T211">
        <v>25</v>
      </c>
      <c r="U211">
        <v>25</v>
      </c>
      <c r="V211">
        <v>32</v>
      </c>
      <c r="W211">
        <v>32</v>
      </c>
      <c r="X211">
        <v>32</v>
      </c>
      <c r="Y211">
        <v>33</v>
      </c>
      <c r="Z211">
        <v>33</v>
      </c>
      <c r="AA211">
        <v>33</v>
      </c>
      <c r="AB211">
        <v>33</v>
      </c>
      <c r="AC211">
        <v>33</v>
      </c>
      <c r="AD211">
        <v>34</v>
      </c>
      <c r="AE211">
        <v>35</v>
      </c>
      <c r="AF211">
        <v>35</v>
      </c>
      <c r="AG211">
        <v>35</v>
      </c>
      <c r="AH211">
        <v>35</v>
      </c>
      <c r="AI211">
        <v>35</v>
      </c>
      <c r="AJ211">
        <v>35</v>
      </c>
      <c r="AK211">
        <v>35</v>
      </c>
      <c r="AL211">
        <v>35</v>
      </c>
      <c r="AM211">
        <v>37</v>
      </c>
      <c r="AN211">
        <v>40</v>
      </c>
      <c r="AO211">
        <v>40</v>
      </c>
      <c r="AP211">
        <v>41</v>
      </c>
      <c r="AQ211">
        <v>42</v>
      </c>
      <c r="AR211">
        <v>42</v>
      </c>
      <c r="AS211">
        <v>43</v>
      </c>
      <c r="AT211">
        <v>43</v>
      </c>
      <c r="AU211">
        <v>43</v>
      </c>
      <c r="AV211">
        <v>47</v>
      </c>
      <c r="AW211">
        <v>48</v>
      </c>
      <c r="AX211">
        <v>50</v>
      </c>
      <c r="AY211">
        <v>50</v>
      </c>
      <c r="AZ211">
        <v>50</v>
      </c>
      <c r="BA211">
        <v>53</v>
      </c>
      <c r="BB211">
        <v>59</v>
      </c>
      <c r="BC211">
        <v>70</v>
      </c>
      <c r="BD211">
        <v>75</v>
      </c>
      <c r="BE211">
        <v>82</v>
      </c>
      <c r="BF211">
        <v>114</v>
      </c>
      <c r="BG211">
        <v>147</v>
      </c>
      <c r="BH211">
        <v>177</v>
      </c>
      <c r="BI211">
        <v>212</v>
      </c>
      <c r="BJ211">
        <v>272</v>
      </c>
      <c r="BK211">
        <v>322</v>
      </c>
      <c r="BL211">
        <v>411</v>
      </c>
      <c r="BM211">
        <v>599</v>
      </c>
      <c r="BN211">
        <v>721</v>
      </c>
      <c r="BO211">
        <v>827</v>
      </c>
      <c r="BP211">
        <v>934</v>
      </c>
      <c r="BQ211">
        <v>1045</v>
      </c>
      <c r="BR211">
        <v>1136</v>
      </c>
      <c r="BS211">
        <v>1245</v>
      </c>
      <c r="BT211">
        <v>1388</v>
      </c>
      <c r="BU211">
        <v>1524</v>
      </c>
      <c r="BV211">
        <v>1651</v>
      </c>
      <c r="BW211">
        <v>1771</v>
      </c>
      <c r="BX211">
        <v>1875</v>
      </c>
      <c r="BY211">
        <v>1978</v>
      </c>
    </row>
    <row r="212" spans="1:77" x14ac:dyDescent="0.25">
      <c r="B212" t="s">
        <v>217</v>
      </c>
      <c r="C212">
        <v>8.6195000000000004</v>
      </c>
      <c r="D212">
        <v>0.82479999999999998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1</v>
      </c>
      <c r="AX212">
        <v>1</v>
      </c>
      <c r="AY212">
        <v>1</v>
      </c>
      <c r="AZ212">
        <v>1</v>
      </c>
      <c r="BA212">
        <v>1</v>
      </c>
      <c r="BB212">
        <v>1</v>
      </c>
      <c r="BC212">
        <v>1</v>
      </c>
      <c r="BD212">
        <v>1</v>
      </c>
      <c r="BE212">
        <v>1</v>
      </c>
      <c r="BF212">
        <v>1</v>
      </c>
      <c r="BG212">
        <v>1</v>
      </c>
      <c r="BH212">
        <v>1</v>
      </c>
      <c r="BI212">
        <v>1</v>
      </c>
      <c r="BJ212">
        <v>1</v>
      </c>
      <c r="BK212">
        <v>9</v>
      </c>
      <c r="BL212">
        <v>16</v>
      </c>
      <c r="BM212">
        <v>16</v>
      </c>
      <c r="BN212">
        <v>18</v>
      </c>
      <c r="BO212">
        <v>20</v>
      </c>
      <c r="BP212">
        <v>23</v>
      </c>
      <c r="BQ212">
        <v>23</v>
      </c>
      <c r="BR212">
        <v>25</v>
      </c>
      <c r="BS212">
        <v>25</v>
      </c>
      <c r="BT212">
        <v>25</v>
      </c>
      <c r="BU212">
        <v>30</v>
      </c>
      <c r="BV212">
        <v>34</v>
      </c>
      <c r="BW212">
        <v>36</v>
      </c>
      <c r="BX212">
        <v>39</v>
      </c>
      <c r="BY212">
        <v>40</v>
      </c>
    </row>
    <row r="213" spans="1:77" x14ac:dyDescent="0.25">
      <c r="B213" t="s">
        <v>218</v>
      </c>
      <c r="C213">
        <v>10.691800000000001</v>
      </c>
      <c r="D213">
        <v>-61.222499999999997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2</v>
      </c>
      <c r="BF213">
        <v>2</v>
      </c>
      <c r="BG213">
        <v>4</v>
      </c>
      <c r="BH213">
        <v>5</v>
      </c>
      <c r="BI213">
        <v>7</v>
      </c>
      <c r="BJ213">
        <v>9</v>
      </c>
      <c r="BK213">
        <v>9</v>
      </c>
      <c r="BL213">
        <v>49</v>
      </c>
      <c r="BM213">
        <v>50</v>
      </c>
      <c r="BN213">
        <v>51</v>
      </c>
      <c r="BO213">
        <v>57</v>
      </c>
      <c r="BP213">
        <v>60</v>
      </c>
      <c r="BQ213">
        <v>65</v>
      </c>
      <c r="BR213">
        <v>66</v>
      </c>
      <c r="BS213">
        <v>74</v>
      </c>
      <c r="BT213">
        <v>78</v>
      </c>
      <c r="BU213">
        <v>82</v>
      </c>
      <c r="BV213">
        <v>87</v>
      </c>
      <c r="BW213">
        <v>90</v>
      </c>
      <c r="BX213">
        <v>94</v>
      </c>
      <c r="BY213">
        <v>98</v>
      </c>
    </row>
    <row r="214" spans="1:77" x14ac:dyDescent="0.25">
      <c r="B214" t="s">
        <v>219</v>
      </c>
      <c r="C214">
        <v>34</v>
      </c>
      <c r="D214">
        <v>9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1</v>
      </c>
      <c r="AV214">
        <v>1</v>
      </c>
      <c r="AW214">
        <v>1</v>
      </c>
      <c r="AX214">
        <v>1</v>
      </c>
      <c r="AY214">
        <v>2</v>
      </c>
      <c r="AZ214">
        <v>2</v>
      </c>
      <c r="BA214">
        <v>5</v>
      </c>
      <c r="BB214">
        <v>7</v>
      </c>
      <c r="BC214">
        <v>7</v>
      </c>
      <c r="BD214">
        <v>16</v>
      </c>
      <c r="BE214">
        <v>18</v>
      </c>
      <c r="BF214">
        <v>18</v>
      </c>
      <c r="BG214">
        <v>20</v>
      </c>
      <c r="BH214">
        <v>24</v>
      </c>
      <c r="BI214">
        <v>29</v>
      </c>
      <c r="BJ214">
        <v>39</v>
      </c>
      <c r="BK214">
        <v>54</v>
      </c>
      <c r="BL214">
        <v>60</v>
      </c>
      <c r="BM214">
        <v>75</v>
      </c>
      <c r="BN214">
        <v>89</v>
      </c>
      <c r="BO214">
        <v>114</v>
      </c>
      <c r="BP214">
        <v>173</v>
      </c>
      <c r="BQ214">
        <v>197</v>
      </c>
      <c r="BR214">
        <v>227</v>
      </c>
      <c r="BS214">
        <v>278</v>
      </c>
      <c r="BT214">
        <v>312</v>
      </c>
      <c r="BU214">
        <v>312</v>
      </c>
      <c r="BV214">
        <v>394</v>
      </c>
      <c r="BW214">
        <v>423</v>
      </c>
      <c r="BX214">
        <v>455</v>
      </c>
      <c r="BY214">
        <v>495</v>
      </c>
    </row>
    <row r="215" spans="1:77" x14ac:dyDescent="0.25">
      <c r="B215" t="s">
        <v>220</v>
      </c>
      <c r="C215">
        <v>38.963700000000003</v>
      </c>
      <c r="D215">
        <v>35.243299999999998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1</v>
      </c>
      <c r="BC215">
        <v>1</v>
      </c>
      <c r="BD215">
        <v>5</v>
      </c>
      <c r="BE215">
        <v>5</v>
      </c>
      <c r="BF215">
        <v>6</v>
      </c>
      <c r="BG215">
        <v>18</v>
      </c>
      <c r="BH215">
        <v>47</v>
      </c>
      <c r="BI215">
        <v>98</v>
      </c>
      <c r="BJ215">
        <v>192</v>
      </c>
      <c r="BK215">
        <v>359</v>
      </c>
      <c r="BL215">
        <v>670</v>
      </c>
      <c r="BM215">
        <v>1236</v>
      </c>
      <c r="BN215">
        <v>1529</v>
      </c>
      <c r="BO215">
        <v>1872</v>
      </c>
      <c r="BP215">
        <v>2433</v>
      </c>
      <c r="BQ215">
        <v>3629</v>
      </c>
      <c r="BR215">
        <v>5698</v>
      </c>
      <c r="BS215">
        <v>7402</v>
      </c>
      <c r="BT215">
        <v>9217</v>
      </c>
      <c r="BU215">
        <v>10827</v>
      </c>
      <c r="BV215">
        <v>13531</v>
      </c>
      <c r="BW215">
        <v>15679</v>
      </c>
      <c r="BX215">
        <v>18135</v>
      </c>
      <c r="BY215">
        <v>20921</v>
      </c>
    </row>
    <row r="216" spans="1:77" x14ac:dyDescent="0.25">
      <c r="B216" t="s">
        <v>221</v>
      </c>
      <c r="C216">
        <v>1</v>
      </c>
      <c r="D216">
        <v>32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1</v>
      </c>
      <c r="BM216">
        <v>1</v>
      </c>
      <c r="BN216">
        <v>9</v>
      </c>
      <c r="BO216">
        <v>9</v>
      </c>
      <c r="BP216">
        <v>14</v>
      </c>
      <c r="BQ216">
        <v>14</v>
      </c>
      <c r="BR216">
        <v>23</v>
      </c>
      <c r="BS216">
        <v>30</v>
      </c>
      <c r="BT216">
        <v>33</v>
      </c>
      <c r="BU216">
        <v>33</v>
      </c>
      <c r="BV216">
        <v>44</v>
      </c>
      <c r="BW216">
        <v>44</v>
      </c>
      <c r="BX216">
        <v>45</v>
      </c>
      <c r="BY216">
        <v>48</v>
      </c>
    </row>
    <row r="217" spans="1:77" x14ac:dyDescent="0.25">
      <c r="B217" t="s">
        <v>222</v>
      </c>
      <c r="C217">
        <v>48.379399999999997</v>
      </c>
      <c r="D217">
        <v>31.165600000000001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1</v>
      </c>
      <c r="AU217">
        <v>1</v>
      </c>
      <c r="AV217">
        <v>1</v>
      </c>
      <c r="AW217">
        <v>1</v>
      </c>
      <c r="AX217">
        <v>1</v>
      </c>
      <c r="AY217">
        <v>1</v>
      </c>
      <c r="AZ217">
        <v>1</v>
      </c>
      <c r="BA217">
        <v>1</v>
      </c>
      <c r="BB217">
        <v>1</v>
      </c>
      <c r="BC217">
        <v>1</v>
      </c>
      <c r="BD217">
        <v>3</v>
      </c>
      <c r="BE217">
        <v>3</v>
      </c>
      <c r="BF217">
        <v>3</v>
      </c>
      <c r="BG217">
        <v>7</v>
      </c>
      <c r="BH217">
        <v>14</v>
      </c>
      <c r="BI217">
        <v>14</v>
      </c>
      <c r="BJ217">
        <v>16</v>
      </c>
      <c r="BK217">
        <v>29</v>
      </c>
      <c r="BL217">
        <v>47</v>
      </c>
      <c r="BM217">
        <v>73</v>
      </c>
      <c r="BN217">
        <v>73</v>
      </c>
      <c r="BO217">
        <v>97</v>
      </c>
      <c r="BP217">
        <v>145</v>
      </c>
      <c r="BQ217">
        <v>196</v>
      </c>
      <c r="BR217">
        <v>310</v>
      </c>
      <c r="BS217">
        <v>356</v>
      </c>
      <c r="BT217">
        <v>475</v>
      </c>
      <c r="BU217">
        <v>548</v>
      </c>
      <c r="BV217">
        <v>645</v>
      </c>
      <c r="BW217">
        <v>794</v>
      </c>
      <c r="BX217">
        <v>897</v>
      </c>
      <c r="BY217">
        <v>1072</v>
      </c>
    </row>
    <row r="218" spans="1:77" x14ac:dyDescent="0.25">
      <c r="B218" t="s">
        <v>223</v>
      </c>
      <c r="C218">
        <v>24</v>
      </c>
      <c r="D218">
        <v>54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4</v>
      </c>
      <c r="M218">
        <v>4</v>
      </c>
      <c r="N218">
        <v>4</v>
      </c>
      <c r="O218">
        <v>4</v>
      </c>
      <c r="P218">
        <v>5</v>
      </c>
      <c r="Q218">
        <v>5</v>
      </c>
      <c r="R218">
        <v>5</v>
      </c>
      <c r="S218">
        <v>5</v>
      </c>
      <c r="T218">
        <v>5</v>
      </c>
      <c r="U218">
        <v>5</v>
      </c>
      <c r="V218">
        <v>7</v>
      </c>
      <c r="W218">
        <v>7</v>
      </c>
      <c r="X218">
        <v>8</v>
      </c>
      <c r="Y218">
        <v>8</v>
      </c>
      <c r="Z218">
        <v>8</v>
      </c>
      <c r="AA218">
        <v>8</v>
      </c>
      <c r="AB218">
        <v>8</v>
      </c>
      <c r="AC218">
        <v>8</v>
      </c>
      <c r="AD218">
        <v>9</v>
      </c>
      <c r="AE218">
        <v>9</v>
      </c>
      <c r="AF218">
        <v>9</v>
      </c>
      <c r="AG218">
        <v>9</v>
      </c>
      <c r="AH218">
        <v>9</v>
      </c>
      <c r="AI218">
        <v>9</v>
      </c>
      <c r="AJ218">
        <v>13</v>
      </c>
      <c r="AK218">
        <v>13</v>
      </c>
      <c r="AL218">
        <v>13</v>
      </c>
      <c r="AM218">
        <v>13</v>
      </c>
      <c r="AN218">
        <v>13</v>
      </c>
      <c r="AO218">
        <v>13</v>
      </c>
      <c r="AP218">
        <v>19</v>
      </c>
      <c r="AQ218">
        <v>21</v>
      </c>
      <c r="AR218">
        <v>21</v>
      </c>
      <c r="AS218">
        <v>21</v>
      </c>
      <c r="AT218">
        <v>27</v>
      </c>
      <c r="AU218">
        <v>27</v>
      </c>
      <c r="AV218">
        <v>29</v>
      </c>
      <c r="AW218">
        <v>29</v>
      </c>
      <c r="AX218">
        <v>45</v>
      </c>
      <c r="AY218">
        <v>45</v>
      </c>
      <c r="AZ218">
        <v>45</v>
      </c>
      <c r="BA218">
        <v>74</v>
      </c>
      <c r="BB218">
        <v>74</v>
      </c>
      <c r="BC218">
        <v>85</v>
      </c>
      <c r="BD218">
        <v>85</v>
      </c>
      <c r="BE218">
        <v>85</v>
      </c>
      <c r="BF218">
        <v>98</v>
      </c>
      <c r="BG218">
        <v>98</v>
      </c>
      <c r="BH218">
        <v>98</v>
      </c>
      <c r="BI218">
        <v>113</v>
      </c>
      <c r="BJ218">
        <v>140</v>
      </c>
      <c r="BK218">
        <v>140</v>
      </c>
      <c r="BL218">
        <v>153</v>
      </c>
      <c r="BM218">
        <v>153</v>
      </c>
      <c r="BN218">
        <v>198</v>
      </c>
      <c r="BO218">
        <v>248</v>
      </c>
      <c r="BP218">
        <v>333</v>
      </c>
      <c r="BQ218">
        <v>333</v>
      </c>
      <c r="BR218">
        <v>405</v>
      </c>
      <c r="BS218">
        <v>468</v>
      </c>
      <c r="BT218">
        <v>570</v>
      </c>
      <c r="BU218">
        <v>611</v>
      </c>
      <c r="BV218">
        <v>664</v>
      </c>
      <c r="BW218">
        <v>814</v>
      </c>
      <c r="BX218">
        <v>1024</v>
      </c>
      <c r="BY218">
        <v>1264</v>
      </c>
    </row>
    <row r="219" spans="1:77" x14ac:dyDescent="0.25">
      <c r="A219" t="s">
        <v>224</v>
      </c>
      <c r="B219" t="s">
        <v>225</v>
      </c>
      <c r="C219">
        <v>32.3078</v>
      </c>
      <c r="D219">
        <v>-64.750500000000002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2</v>
      </c>
      <c r="BK219">
        <v>2</v>
      </c>
      <c r="BL219">
        <v>2</v>
      </c>
      <c r="BM219">
        <v>6</v>
      </c>
      <c r="BN219">
        <v>6</v>
      </c>
      <c r="BO219">
        <v>6</v>
      </c>
      <c r="BP219">
        <v>7</v>
      </c>
      <c r="BQ219">
        <v>15</v>
      </c>
      <c r="BR219">
        <v>17</v>
      </c>
      <c r="BS219">
        <v>17</v>
      </c>
      <c r="BT219">
        <v>22</v>
      </c>
      <c r="BU219">
        <v>27</v>
      </c>
      <c r="BV219">
        <v>32</v>
      </c>
      <c r="BW219">
        <v>32</v>
      </c>
      <c r="BX219">
        <v>35</v>
      </c>
      <c r="BY219">
        <v>35</v>
      </c>
    </row>
    <row r="220" spans="1:77" x14ac:dyDescent="0.25">
      <c r="A220" t="s">
        <v>226</v>
      </c>
      <c r="B220" t="s">
        <v>225</v>
      </c>
      <c r="C220">
        <v>19.313300000000002</v>
      </c>
      <c r="D220">
        <v>-81.254599999999996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1</v>
      </c>
      <c r="BE220">
        <v>1</v>
      </c>
      <c r="BF220">
        <v>1</v>
      </c>
      <c r="BG220">
        <v>1</v>
      </c>
      <c r="BH220">
        <v>1</v>
      </c>
      <c r="BI220">
        <v>1</v>
      </c>
      <c r="BJ220">
        <v>3</v>
      </c>
      <c r="BK220">
        <v>3</v>
      </c>
      <c r="BL220">
        <v>3</v>
      </c>
      <c r="BM220">
        <v>3</v>
      </c>
      <c r="BN220">
        <v>5</v>
      </c>
      <c r="BO220">
        <v>6</v>
      </c>
      <c r="BP220">
        <v>8</v>
      </c>
      <c r="BQ220">
        <v>8</v>
      </c>
      <c r="BR220">
        <v>8</v>
      </c>
      <c r="BS220">
        <v>8</v>
      </c>
      <c r="BT220">
        <v>8</v>
      </c>
      <c r="BU220">
        <v>12</v>
      </c>
      <c r="BV220">
        <v>14</v>
      </c>
      <c r="BW220">
        <v>22</v>
      </c>
      <c r="BX220">
        <v>28</v>
      </c>
      <c r="BY220">
        <v>28</v>
      </c>
    </row>
    <row r="221" spans="1:77" x14ac:dyDescent="0.25">
      <c r="A221" t="s">
        <v>227</v>
      </c>
      <c r="B221" t="s">
        <v>225</v>
      </c>
      <c r="C221">
        <v>49.372300000000003</v>
      </c>
      <c r="D221">
        <v>-2.3643999999999998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1</v>
      </c>
      <c r="BB221">
        <v>2</v>
      </c>
      <c r="BC221">
        <v>2</v>
      </c>
      <c r="BD221">
        <v>2</v>
      </c>
      <c r="BE221">
        <v>2</v>
      </c>
      <c r="BF221">
        <v>3</v>
      </c>
      <c r="BG221">
        <v>6</v>
      </c>
      <c r="BH221">
        <v>6</v>
      </c>
      <c r="BI221">
        <v>6</v>
      </c>
      <c r="BJ221">
        <v>11</v>
      </c>
      <c r="BK221">
        <v>14</v>
      </c>
      <c r="BL221">
        <v>32</v>
      </c>
      <c r="BM221">
        <v>32</v>
      </c>
      <c r="BN221">
        <v>36</v>
      </c>
      <c r="BO221">
        <v>36</v>
      </c>
      <c r="BP221">
        <v>46</v>
      </c>
      <c r="BQ221">
        <v>66</v>
      </c>
      <c r="BR221">
        <v>88</v>
      </c>
      <c r="BS221">
        <v>97</v>
      </c>
      <c r="BT221">
        <v>108</v>
      </c>
      <c r="BU221">
        <v>141</v>
      </c>
      <c r="BV221">
        <v>141</v>
      </c>
      <c r="BW221">
        <v>172</v>
      </c>
      <c r="BX221">
        <v>193</v>
      </c>
      <c r="BY221">
        <v>232</v>
      </c>
    </row>
    <row r="222" spans="1:77" x14ac:dyDescent="0.25">
      <c r="A222" t="s">
        <v>228</v>
      </c>
      <c r="B222" t="s">
        <v>225</v>
      </c>
      <c r="C222">
        <v>36.140799999999999</v>
      </c>
      <c r="D222">
        <v>-5.3536000000000001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1</v>
      </c>
      <c r="AV222">
        <v>1</v>
      </c>
      <c r="AW222">
        <v>1</v>
      </c>
      <c r="AX222">
        <v>1</v>
      </c>
      <c r="AY222">
        <v>1</v>
      </c>
      <c r="AZ222">
        <v>1</v>
      </c>
      <c r="BA222">
        <v>1</v>
      </c>
      <c r="BB222">
        <v>1</v>
      </c>
      <c r="BC222">
        <v>1</v>
      </c>
      <c r="BD222">
        <v>1</v>
      </c>
      <c r="BE222">
        <v>1</v>
      </c>
      <c r="BF222">
        <v>1</v>
      </c>
      <c r="BG222">
        <v>1</v>
      </c>
      <c r="BH222">
        <v>3</v>
      </c>
      <c r="BI222">
        <v>8</v>
      </c>
      <c r="BJ222">
        <v>10</v>
      </c>
      <c r="BK222">
        <v>10</v>
      </c>
      <c r="BL222">
        <v>10</v>
      </c>
      <c r="BM222">
        <v>15</v>
      </c>
      <c r="BN222">
        <v>15</v>
      </c>
      <c r="BO222">
        <v>15</v>
      </c>
      <c r="BP222">
        <v>26</v>
      </c>
      <c r="BQ222">
        <v>35</v>
      </c>
      <c r="BR222">
        <v>55</v>
      </c>
      <c r="BS222">
        <v>56</v>
      </c>
      <c r="BT222">
        <v>65</v>
      </c>
      <c r="BU222">
        <v>69</v>
      </c>
      <c r="BV222">
        <v>69</v>
      </c>
      <c r="BW222">
        <v>81</v>
      </c>
      <c r="BX222">
        <v>88</v>
      </c>
      <c r="BY222">
        <v>95</v>
      </c>
    </row>
    <row r="223" spans="1:77" x14ac:dyDescent="0.25">
      <c r="A223" t="s">
        <v>229</v>
      </c>
      <c r="B223" t="s">
        <v>225</v>
      </c>
      <c r="C223">
        <v>54.2361</v>
      </c>
      <c r="D223">
        <v>-4.5480999999999998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1</v>
      </c>
      <c r="BL223">
        <v>1</v>
      </c>
      <c r="BM223">
        <v>5</v>
      </c>
      <c r="BN223">
        <v>13</v>
      </c>
      <c r="BO223">
        <v>23</v>
      </c>
      <c r="BP223">
        <v>23</v>
      </c>
      <c r="BQ223">
        <v>25</v>
      </c>
      <c r="BR223">
        <v>29</v>
      </c>
      <c r="BS223">
        <v>32</v>
      </c>
      <c r="BT223">
        <v>42</v>
      </c>
      <c r="BU223">
        <v>49</v>
      </c>
      <c r="BV223">
        <v>60</v>
      </c>
      <c r="BW223">
        <v>68</v>
      </c>
      <c r="BX223">
        <v>95</v>
      </c>
      <c r="BY223">
        <v>114</v>
      </c>
    </row>
    <row r="224" spans="1:77" x14ac:dyDescent="0.25">
      <c r="A224" t="s">
        <v>230</v>
      </c>
      <c r="B224" t="s">
        <v>225</v>
      </c>
      <c r="C224">
        <v>16.7425</v>
      </c>
      <c r="D224">
        <v>-62.187399999999997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1</v>
      </c>
      <c r="BJ224">
        <v>1</v>
      </c>
      <c r="BK224">
        <v>1</v>
      </c>
      <c r="BL224">
        <v>1</v>
      </c>
      <c r="BM224">
        <v>1</v>
      </c>
      <c r="BN224">
        <v>1</v>
      </c>
      <c r="BO224">
        <v>1</v>
      </c>
      <c r="BP224">
        <v>1</v>
      </c>
      <c r="BQ224">
        <v>5</v>
      </c>
      <c r="BR224">
        <v>5</v>
      </c>
      <c r="BS224">
        <v>5</v>
      </c>
      <c r="BT224">
        <v>5</v>
      </c>
      <c r="BU224">
        <v>5</v>
      </c>
      <c r="BV224">
        <v>5</v>
      </c>
      <c r="BW224">
        <v>5</v>
      </c>
      <c r="BX224">
        <v>5</v>
      </c>
      <c r="BY224">
        <v>6</v>
      </c>
    </row>
    <row r="225" spans="1:77" x14ac:dyDescent="0.25">
      <c r="B225" t="s">
        <v>225</v>
      </c>
      <c r="C225">
        <v>55.378100000000003</v>
      </c>
      <c r="D225">
        <v>-3.4359999999999999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2</v>
      </c>
      <c r="O225">
        <v>2</v>
      </c>
      <c r="P225">
        <v>2</v>
      </c>
      <c r="Q225">
        <v>2</v>
      </c>
      <c r="R225">
        <v>2</v>
      </c>
      <c r="S225">
        <v>2</v>
      </c>
      <c r="T225">
        <v>2</v>
      </c>
      <c r="U225">
        <v>3</v>
      </c>
      <c r="V225">
        <v>3</v>
      </c>
      <c r="W225">
        <v>3</v>
      </c>
      <c r="X225">
        <v>8</v>
      </c>
      <c r="Y225">
        <v>8</v>
      </c>
      <c r="Z225">
        <v>9</v>
      </c>
      <c r="AA225">
        <v>9</v>
      </c>
      <c r="AB225">
        <v>9</v>
      </c>
      <c r="AC225">
        <v>9</v>
      </c>
      <c r="AD225">
        <v>9</v>
      </c>
      <c r="AE225">
        <v>9</v>
      </c>
      <c r="AF225">
        <v>9</v>
      </c>
      <c r="AG225">
        <v>9</v>
      </c>
      <c r="AH225">
        <v>9</v>
      </c>
      <c r="AI225">
        <v>9</v>
      </c>
      <c r="AJ225">
        <v>9</v>
      </c>
      <c r="AK225">
        <v>9</v>
      </c>
      <c r="AL225">
        <v>13</v>
      </c>
      <c r="AM225">
        <v>13</v>
      </c>
      <c r="AN225">
        <v>13</v>
      </c>
      <c r="AO225">
        <v>15</v>
      </c>
      <c r="AP225">
        <v>20</v>
      </c>
      <c r="AQ225">
        <v>23</v>
      </c>
      <c r="AR225">
        <v>36</v>
      </c>
      <c r="AS225">
        <v>40</v>
      </c>
      <c r="AT225">
        <v>51</v>
      </c>
      <c r="AU225">
        <v>85</v>
      </c>
      <c r="AV225">
        <v>115</v>
      </c>
      <c r="AW225">
        <v>163</v>
      </c>
      <c r="AX225">
        <v>206</v>
      </c>
      <c r="AY225">
        <v>273</v>
      </c>
      <c r="AZ225">
        <v>321</v>
      </c>
      <c r="BA225">
        <v>382</v>
      </c>
      <c r="BB225">
        <v>456</v>
      </c>
      <c r="BC225">
        <v>456</v>
      </c>
      <c r="BD225">
        <v>798</v>
      </c>
      <c r="BE225">
        <v>1140</v>
      </c>
      <c r="BF225">
        <v>1140</v>
      </c>
      <c r="BG225">
        <v>1543</v>
      </c>
      <c r="BH225">
        <v>1950</v>
      </c>
      <c r="BI225">
        <v>2626</v>
      </c>
      <c r="BJ225">
        <v>2689</v>
      </c>
      <c r="BK225">
        <v>3983</v>
      </c>
      <c r="BL225">
        <v>5018</v>
      </c>
      <c r="BM225">
        <v>5683</v>
      </c>
      <c r="BN225">
        <v>6650</v>
      </c>
      <c r="BO225">
        <v>8077</v>
      </c>
      <c r="BP225">
        <v>9529</v>
      </c>
      <c r="BQ225">
        <v>11658</v>
      </c>
      <c r="BR225">
        <v>14543</v>
      </c>
      <c r="BS225">
        <v>17089</v>
      </c>
      <c r="BT225">
        <v>19522</v>
      </c>
      <c r="BU225">
        <v>22141</v>
      </c>
      <c r="BV225">
        <v>25150</v>
      </c>
      <c r="BW225">
        <v>29474</v>
      </c>
      <c r="BX225">
        <v>33718</v>
      </c>
      <c r="BY225">
        <v>38168</v>
      </c>
    </row>
    <row r="226" spans="1:77" x14ac:dyDescent="0.25">
      <c r="B226" t="s">
        <v>231</v>
      </c>
      <c r="C226">
        <v>-32.522799999999997</v>
      </c>
      <c r="D226">
        <v>-55.765799999999999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4</v>
      </c>
      <c r="BF226">
        <v>4</v>
      </c>
      <c r="BG226">
        <v>8</v>
      </c>
      <c r="BH226">
        <v>29</v>
      </c>
      <c r="BI226">
        <v>50</v>
      </c>
      <c r="BJ226">
        <v>79</v>
      </c>
      <c r="BK226">
        <v>94</v>
      </c>
      <c r="BL226">
        <v>110</v>
      </c>
      <c r="BM226">
        <v>158</v>
      </c>
      <c r="BN226">
        <v>162</v>
      </c>
      <c r="BO226">
        <v>162</v>
      </c>
      <c r="BP226">
        <v>189</v>
      </c>
      <c r="BQ226">
        <v>217</v>
      </c>
      <c r="BR226">
        <v>238</v>
      </c>
      <c r="BS226">
        <v>274</v>
      </c>
      <c r="BT226">
        <v>304</v>
      </c>
      <c r="BU226">
        <v>310</v>
      </c>
      <c r="BV226">
        <v>338</v>
      </c>
      <c r="BW226">
        <v>338</v>
      </c>
      <c r="BX226">
        <v>350</v>
      </c>
      <c r="BY226">
        <v>369</v>
      </c>
    </row>
    <row r="227" spans="1:77" x14ac:dyDescent="0.25">
      <c r="B227" t="s">
        <v>232</v>
      </c>
      <c r="C227">
        <v>37.090200000000003</v>
      </c>
      <c r="D227">
        <v>-95.712900000000005</v>
      </c>
      <c r="E227">
        <v>1</v>
      </c>
      <c r="F227">
        <v>1</v>
      </c>
      <c r="G227">
        <v>2</v>
      </c>
      <c r="H227">
        <v>2</v>
      </c>
      <c r="I227">
        <v>5</v>
      </c>
      <c r="J227">
        <v>5</v>
      </c>
      <c r="K227">
        <v>5</v>
      </c>
      <c r="L227">
        <v>5</v>
      </c>
      <c r="M227">
        <v>5</v>
      </c>
      <c r="N227">
        <v>7</v>
      </c>
      <c r="O227">
        <v>8</v>
      </c>
      <c r="P227">
        <v>8</v>
      </c>
      <c r="Q227">
        <v>11</v>
      </c>
      <c r="R227">
        <v>11</v>
      </c>
      <c r="S227">
        <v>11</v>
      </c>
      <c r="T227">
        <v>11</v>
      </c>
      <c r="U227">
        <v>11</v>
      </c>
      <c r="V227">
        <v>11</v>
      </c>
      <c r="W227">
        <v>11</v>
      </c>
      <c r="X227">
        <v>11</v>
      </c>
      <c r="Y227">
        <v>12</v>
      </c>
      <c r="Z227">
        <v>12</v>
      </c>
      <c r="AA227">
        <v>13</v>
      </c>
      <c r="AB227">
        <v>13</v>
      </c>
      <c r="AC227">
        <v>13</v>
      </c>
      <c r="AD227">
        <v>13</v>
      </c>
      <c r="AE227">
        <v>13</v>
      </c>
      <c r="AF227">
        <v>13</v>
      </c>
      <c r="AG227">
        <v>13</v>
      </c>
      <c r="AH227">
        <v>13</v>
      </c>
      <c r="AI227">
        <v>15</v>
      </c>
      <c r="AJ227">
        <v>15</v>
      </c>
      <c r="AK227">
        <v>15</v>
      </c>
      <c r="AL227">
        <v>51</v>
      </c>
      <c r="AM227">
        <v>51</v>
      </c>
      <c r="AN227">
        <v>57</v>
      </c>
      <c r="AO227">
        <v>58</v>
      </c>
      <c r="AP227">
        <v>60</v>
      </c>
      <c r="AQ227">
        <v>68</v>
      </c>
      <c r="AR227">
        <v>74</v>
      </c>
      <c r="AS227">
        <v>98</v>
      </c>
      <c r="AT227">
        <v>118</v>
      </c>
      <c r="AU227">
        <v>149</v>
      </c>
      <c r="AV227">
        <v>217</v>
      </c>
      <c r="AW227">
        <v>262</v>
      </c>
      <c r="AX227">
        <v>402</v>
      </c>
      <c r="AY227">
        <v>518</v>
      </c>
      <c r="AZ227">
        <v>583</v>
      </c>
      <c r="BA227">
        <v>959</v>
      </c>
      <c r="BB227">
        <v>1281</v>
      </c>
      <c r="BC227">
        <v>1663</v>
      </c>
      <c r="BD227">
        <v>2179</v>
      </c>
      <c r="BE227">
        <v>2727</v>
      </c>
      <c r="BF227">
        <v>3499</v>
      </c>
      <c r="BG227">
        <v>4632</v>
      </c>
      <c r="BH227">
        <v>6421</v>
      </c>
      <c r="BI227">
        <v>7783</v>
      </c>
      <c r="BJ227">
        <v>13677</v>
      </c>
      <c r="BK227">
        <v>19100</v>
      </c>
      <c r="BL227">
        <v>25489</v>
      </c>
      <c r="BM227">
        <v>33276</v>
      </c>
      <c r="BN227">
        <v>43847</v>
      </c>
      <c r="BO227">
        <v>53740</v>
      </c>
      <c r="BP227">
        <v>65778</v>
      </c>
      <c r="BQ227">
        <v>83836</v>
      </c>
      <c r="BR227">
        <v>101657</v>
      </c>
      <c r="BS227">
        <v>121478</v>
      </c>
      <c r="BT227">
        <v>140886</v>
      </c>
      <c r="BU227">
        <v>161807</v>
      </c>
      <c r="BV227">
        <v>188172</v>
      </c>
      <c r="BW227">
        <v>213372</v>
      </c>
      <c r="BX227">
        <v>243453</v>
      </c>
      <c r="BY227">
        <v>275586</v>
      </c>
    </row>
    <row r="228" spans="1:77" x14ac:dyDescent="0.25">
      <c r="B228" t="s">
        <v>233</v>
      </c>
      <c r="C228">
        <v>41.377499999999998</v>
      </c>
      <c r="D228">
        <v>64.585300000000004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1</v>
      </c>
      <c r="BG228">
        <v>6</v>
      </c>
      <c r="BH228">
        <v>10</v>
      </c>
      <c r="BI228">
        <v>15</v>
      </c>
      <c r="BJ228">
        <v>23</v>
      </c>
      <c r="BK228">
        <v>33</v>
      </c>
      <c r="BL228">
        <v>43</v>
      </c>
      <c r="BM228">
        <v>43</v>
      </c>
      <c r="BN228">
        <v>46</v>
      </c>
      <c r="BO228">
        <v>50</v>
      </c>
      <c r="BP228">
        <v>60</v>
      </c>
      <c r="BQ228">
        <v>75</v>
      </c>
      <c r="BR228">
        <v>88</v>
      </c>
      <c r="BS228">
        <v>104</v>
      </c>
      <c r="BT228">
        <v>144</v>
      </c>
      <c r="BU228">
        <v>149</v>
      </c>
      <c r="BV228">
        <v>172</v>
      </c>
      <c r="BW228">
        <v>181</v>
      </c>
      <c r="BX228">
        <v>205</v>
      </c>
      <c r="BY228">
        <v>227</v>
      </c>
    </row>
    <row r="229" spans="1:77" x14ac:dyDescent="0.25">
      <c r="B229" t="s">
        <v>234</v>
      </c>
      <c r="C229">
        <v>6.4238</v>
      </c>
      <c r="D229">
        <v>-66.589699999999993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2</v>
      </c>
      <c r="BF229">
        <v>10</v>
      </c>
      <c r="BG229">
        <v>17</v>
      </c>
      <c r="BH229">
        <v>33</v>
      </c>
      <c r="BI229">
        <v>36</v>
      </c>
      <c r="BJ229">
        <v>42</v>
      </c>
      <c r="BK229">
        <v>42</v>
      </c>
      <c r="BL229">
        <v>70</v>
      </c>
      <c r="BM229">
        <v>70</v>
      </c>
      <c r="BN229">
        <v>77</v>
      </c>
      <c r="BO229">
        <v>84</v>
      </c>
      <c r="BP229">
        <v>91</v>
      </c>
      <c r="BQ229">
        <v>107</v>
      </c>
      <c r="BR229">
        <v>107</v>
      </c>
      <c r="BS229">
        <v>119</v>
      </c>
      <c r="BT229">
        <v>119</v>
      </c>
      <c r="BU229">
        <v>135</v>
      </c>
      <c r="BV229">
        <v>135</v>
      </c>
      <c r="BW229">
        <v>143</v>
      </c>
      <c r="BX229">
        <v>146</v>
      </c>
      <c r="BY229">
        <v>153</v>
      </c>
    </row>
    <row r="230" spans="1:77" x14ac:dyDescent="0.25">
      <c r="B230" t="s">
        <v>235</v>
      </c>
      <c r="C230">
        <v>16</v>
      </c>
      <c r="D230">
        <v>108</v>
      </c>
      <c r="E230">
        <v>0</v>
      </c>
      <c r="F230">
        <v>2</v>
      </c>
      <c r="G230">
        <v>2</v>
      </c>
      <c r="H230">
        <v>2</v>
      </c>
      <c r="I230">
        <v>2</v>
      </c>
      <c r="J230">
        <v>2</v>
      </c>
      <c r="K230">
        <v>2</v>
      </c>
      <c r="L230">
        <v>2</v>
      </c>
      <c r="M230">
        <v>2</v>
      </c>
      <c r="N230">
        <v>2</v>
      </c>
      <c r="O230">
        <v>6</v>
      </c>
      <c r="P230">
        <v>6</v>
      </c>
      <c r="Q230">
        <v>8</v>
      </c>
      <c r="R230">
        <v>8</v>
      </c>
      <c r="S230">
        <v>8</v>
      </c>
      <c r="T230">
        <v>10</v>
      </c>
      <c r="U230">
        <v>10</v>
      </c>
      <c r="V230">
        <v>13</v>
      </c>
      <c r="W230">
        <v>13</v>
      </c>
      <c r="X230">
        <v>14</v>
      </c>
      <c r="Y230">
        <v>15</v>
      </c>
      <c r="Z230">
        <v>15</v>
      </c>
      <c r="AA230">
        <v>16</v>
      </c>
      <c r="AB230">
        <v>16</v>
      </c>
      <c r="AC230">
        <v>16</v>
      </c>
      <c r="AD230">
        <v>16</v>
      </c>
      <c r="AE230">
        <v>16</v>
      </c>
      <c r="AF230">
        <v>16</v>
      </c>
      <c r="AG230">
        <v>16</v>
      </c>
      <c r="AH230">
        <v>16</v>
      </c>
      <c r="AI230">
        <v>16</v>
      </c>
      <c r="AJ230">
        <v>16</v>
      </c>
      <c r="AK230">
        <v>16</v>
      </c>
      <c r="AL230">
        <v>16</v>
      </c>
      <c r="AM230">
        <v>16</v>
      </c>
      <c r="AN230">
        <v>16</v>
      </c>
      <c r="AO230">
        <v>16</v>
      </c>
      <c r="AP230">
        <v>16</v>
      </c>
      <c r="AQ230">
        <v>16</v>
      </c>
      <c r="AR230">
        <v>16</v>
      </c>
      <c r="AS230">
        <v>16</v>
      </c>
      <c r="AT230">
        <v>16</v>
      </c>
      <c r="AU230">
        <v>16</v>
      </c>
      <c r="AV230">
        <v>16</v>
      </c>
      <c r="AW230">
        <v>16</v>
      </c>
      <c r="AX230">
        <v>18</v>
      </c>
      <c r="AY230">
        <v>30</v>
      </c>
      <c r="AZ230">
        <v>30</v>
      </c>
      <c r="BA230">
        <v>31</v>
      </c>
      <c r="BB230">
        <v>38</v>
      </c>
      <c r="BC230">
        <v>39</v>
      </c>
      <c r="BD230">
        <v>47</v>
      </c>
      <c r="BE230">
        <v>53</v>
      </c>
      <c r="BF230">
        <v>56</v>
      </c>
      <c r="BG230">
        <v>61</v>
      </c>
      <c r="BH230">
        <v>66</v>
      </c>
      <c r="BI230">
        <v>75</v>
      </c>
      <c r="BJ230">
        <v>85</v>
      </c>
      <c r="BK230">
        <v>91</v>
      </c>
      <c r="BL230">
        <v>94</v>
      </c>
      <c r="BM230">
        <v>113</v>
      </c>
      <c r="BN230">
        <v>123</v>
      </c>
      <c r="BO230">
        <v>134</v>
      </c>
      <c r="BP230">
        <v>141</v>
      </c>
      <c r="BQ230">
        <v>153</v>
      </c>
      <c r="BR230">
        <v>163</v>
      </c>
      <c r="BS230">
        <v>174</v>
      </c>
      <c r="BT230">
        <v>188</v>
      </c>
      <c r="BU230">
        <v>203</v>
      </c>
      <c r="BV230">
        <v>212</v>
      </c>
      <c r="BW230">
        <v>218</v>
      </c>
      <c r="BX230">
        <v>233</v>
      </c>
      <c r="BY230">
        <v>237</v>
      </c>
    </row>
    <row r="231" spans="1:77" x14ac:dyDescent="0.25">
      <c r="B231" t="s">
        <v>236</v>
      </c>
      <c r="C231">
        <v>-15.416700000000001</v>
      </c>
      <c r="D231">
        <v>28.283300000000001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2</v>
      </c>
      <c r="BJ231">
        <v>2</v>
      </c>
      <c r="BK231">
        <v>2</v>
      </c>
      <c r="BL231">
        <v>2</v>
      </c>
      <c r="BM231">
        <v>3</v>
      </c>
      <c r="BN231">
        <v>3</v>
      </c>
      <c r="BO231">
        <v>3</v>
      </c>
      <c r="BP231">
        <v>12</v>
      </c>
      <c r="BQ231">
        <v>16</v>
      </c>
      <c r="BR231">
        <v>22</v>
      </c>
      <c r="BS231">
        <v>28</v>
      </c>
      <c r="BT231">
        <v>29</v>
      </c>
      <c r="BU231">
        <v>35</v>
      </c>
      <c r="BV231">
        <v>35</v>
      </c>
      <c r="BW231">
        <v>36</v>
      </c>
      <c r="BX231">
        <v>39</v>
      </c>
      <c r="BY231">
        <v>39</v>
      </c>
    </row>
    <row r="232" spans="1:77" x14ac:dyDescent="0.25">
      <c r="B232" t="s">
        <v>237</v>
      </c>
      <c r="C232">
        <v>-20</v>
      </c>
      <c r="D232">
        <v>30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1</v>
      </c>
      <c r="BL232">
        <v>3</v>
      </c>
      <c r="BM232">
        <v>3</v>
      </c>
      <c r="BN232">
        <v>3</v>
      </c>
      <c r="BO232">
        <v>3</v>
      </c>
      <c r="BP232">
        <v>3</v>
      </c>
      <c r="BQ232">
        <v>3</v>
      </c>
      <c r="BR232">
        <v>5</v>
      </c>
      <c r="BS232">
        <v>7</v>
      </c>
      <c r="BT232">
        <v>7</v>
      </c>
      <c r="BU232">
        <v>7</v>
      </c>
      <c r="BV232">
        <v>8</v>
      </c>
      <c r="BW232">
        <v>8</v>
      </c>
      <c r="BX232">
        <v>9</v>
      </c>
      <c r="BY232">
        <v>9</v>
      </c>
    </row>
    <row r="233" spans="1:77" x14ac:dyDescent="0.25">
      <c r="A233" t="s">
        <v>95</v>
      </c>
      <c r="B233" t="s">
        <v>41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</row>
    <row r="234" spans="1:77" x14ac:dyDescent="0.25">
      <c r="B234" t="s">
        <v>238</v>
      </c>
      <c r="C234">
        <v>15.414999999999999</v>
      </c>
      <c r="D234">
        <v>-61.371000000000002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1</v>
      </c>
      <c r="BN234">
        <v>2</v>
      </c>
      <c r="BO234">
        <v>2</v>
      </c>
      <c r="BP234">
        <v>7</v>
      </c>
      <c r="BQ234">
        <v>11</v>
      </c>
      <c r="BR234">
        <v>11</v>
      </c>
      <c r="BS234">
        <v>11</v>
      </c>
      <c r="BT234">
        <v>11</v>
      </c>
      <c r="BU234">
        <v>11</v>
      </c>
      <c r="BV234">
        <v>12</v>
      </c>
      <c r="BW234">
        <v>12</v>
      </c>
      <c r="BX234">
        <v>12</v>
      </c>
      <c r="BY234">
        <v>12</v>
      </c>
    </row>
    <row r="235" spans="1:77" x14ac:dyDescent="0.25">
      <c r="B235" t="s">
        <v>239</v>
      </c>
      <c r="C235">
        <v>12.1165</v>
      </c>
      <c r="D235">
        <v>-61.678999999999903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1</v>
      </c>
      <c r="BN235">
        <v>1</v>
      </c>
      <c r="BO235">
        <v>1</v>
      </c>
      <c r="BP235">
        <v>1</v>
      </c>
      <c r="BQ235">
        <v>7</v>
      </c>
      <c r="BR235">
        <v>7</v>
      </c>
      <c r="BS235">
        <v>7</v>
      </c>
      <c r="BT235">
        <v>9</v>
      </c>
      <c r="BU235">
        <v>9</v>
      </c>
      <c r="BV235">
        <v>9</v>
      </c>
      <c r="BW235">
        <v>9</v>
      </c>
      <c r="BX235">
        <v>10</v>
      </c>
      <c r="BY235">
        <v>12</v>
      </c>
    </row>
    <row r="236" spans="1:77" x14ac:dyDescent="0.25">
      <c r="B236" t="s">
        <v>240</v>
      </c>
      <c r="C236">
        <v>-18.665694999999999</v>
      </c>
      <c r="D236">
        <v>35.529561999999999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1</v>
      </c>
      <c r="BN236">
        <v>1</v>
      </c>
      <c r="BO236">
        <v>3</v>
      </c>
      <c r="BP236">
        <v>5</v>
      </c>
      <c r="BQ236">
        <v>7</v>
      </c>
      <c r="BR236">
        <v>7</v>
      </c>
      <c r="BS236">
        <v>8</v>
      </c>
      <c r="BT236">
        <v>8</v>
      </c>
      <c r="BU236">
        <v>8</v>
      </c>
      <c r="BV236">
        <v>8</v>
      </c>
      <c r="BW236">
        <v>10</v>
      </c>
      <c r="BX236">
        <v>10</v>
      </c>
      <c r="BY236">
        <v>10</v>
      </c>
    </row>
    <row r="237" spans="1:77" x14ac:dyDescent="0.25">
      <c r="B237" t="s">
        <v>241</v>
      </c>
      <c r="C237">
        <v>34.802075000000002</v>
      </c>
      <c r="D237">
        <v>38.996814999999998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1</v>
      </c>
      <c r="BN237">
        <v>1</v>
      </c>
      <c r="BO237">
        <v>1</v>
      </c>
      <c r="BP237">
        <v>5</v>
      </c>
      <c r="BQ237">
        <v>5</v>
      </c>
      <c r="BR237">
        <v>5</v>
      </c>
      <c r="BS237">
        <v>5</v>
      </c>
      <c r="BT237">
        <v>9</v>
      </c>
      <c r="BU237">
        <v>10</v>
      </c>
      <c r="BV237">
        <v>10</v>
      </c>
      <c r="BW237">
        <v>10</v>
      </c>
      <c r="BX237">
        <v>16</v>
      </c>
      <c r="BY237">
        <v>16</v>
      </c>
    </row>
    <row r="238" spans="1:77" x14ac:dyDescent="0.25">
      <c r="B238" t="s">
        <v>242</v>
      </c>
      <c r="C238">
        <v>-8.8742169999999998</v>
      </c>
      <c r="D238">
        <v>125.72753899999999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1</v>
      </c>
      <c r="BN238">
        <v>1</v>
      </c>
      <c r="BO238">
        <v>1</v>
      </c>
      <c r="BP238">
        <v>1</v>
      </c>
      <c r="BQ238">
        <v>1</v>
      </c>
      <c r="BR238">
        <v>1</v>
      </c>
      <c r="BS238">
        <v>1</v>
      </c>
      <c r="BT238">
        <v>1</v>
      </c>
      <c r="BU238">
        <v>1</v>
      </c>
      <c r="BV238">
        <v>1</v>
      </c>
      <c r="BW238">
        <v>1</v>
      </c>
      <c r="BX238">
        <v>1</v>
      </c>
      <c r="BY238">
        <v>1</v>
      </c>
    </row>
    <row r="239" spans="1:77" x14ac:dyDescent="0.25">
      <c r="B239" t="s">
        <v>243</v>
      </c>
      <c r="C239">
        <v>13.193899999999999</v>
      </c>
      <c r="D239">
        <v>-59.543199999999999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1</v>
      </c>
      <c r="BO239">
        <v>1</v>
      </c>
      <c r="BP239">
        <v>2</v>
      </c>
      <c r="BQ239">
        <v>2</v>
      </c>
      <c r="BR239">
        <v>2</v>
      </c>
      <c r="BS239">
        <v>2</v>
      </c>
      <c r="BT239">
        <v>2</v>
      </c>
      <c r="BU239">
        <v>3</v>
      </c>
      <c r="BV239">
        <v>3</v>
      </c>
      <c r="BW239">
        <v>3</v>
      </c>
      <c r="BX239">
        <v>3</v>
      </c>
      <c r="BY239">
        <v>4</v>
      </c>
    </row>
    <row r="240" spans="1:77" x14ac:dyDescent="0.25">
      <c r="A240" t="s">
        <v>244</v>
      </c>
      <c r="B240" t="s">
        <v>41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</row>
    <row r="241" spans="1:77" x14ac:dyDescent="0.25">
      <c r="B241" t="s">
        <v>245</v>
      </c>
      <c r="C241">
        <v>19.856269999999999</v>
      </c>
      <c r="D241">
        <v>102.495496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2</v>
      </c>
      <c r="BP241">
        <v>3</v>
      </c>
      <c r="BQ241">
        <v>6</v>
      </c>
      <c r="BR241">
        <v>6</v>
      </c>
      <c r="BS241">
        <v>8</v>
      </c>
      <c r="BT241">
        <v>8</v>
      </c>
      <c r="BU241">
        <v>8</v>
      </c>
      <c r="BV241">
        <v>9</v>
      </c>
      <c r="BW241">
        <v>10</v>
      </c>
      <c r="BX241">
        <v>10</v>
      </c>
      <c r="BY241">
        <v>10</v>
      </c>
    </row>
    <row r="242" spans="1:77" x14ac:dyDescent="0.25">
      <c r="B242" t="s">
        <v>246</v>
      </c>
      <c r="C242">
        <v>26.335100000000001</v>
      </c>
      <c r="D242">
        <v>17.228331000000001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1</v>
      </c>
      <c r="BP242">
        <v>1</v>
      </c>
      <c r="BQ242">
        <v>1</v>
      </c>
      <c r="BR242">
        <v>1</v>
      </c>
      <c r="BS242">
        <v>3</v>
      </c>
      <c r="BT242">
        <v>8</v>
      </c>
      <c r="BU242">
        <v>8</v>
      </c>
      <c r="BV242">
        <v>10</v>
      </c>
      <c r="BW242">
        <v>10</v>
      </c>
      <c r="BX242">
        <v>11</v>
      </c>
      <c r="BY242">
        <v>11</v>
      </c>
    </row>
    <row r="243" spans="1:77" x14ac:dyDescent="0.25">
      <c r="B243" t="s">
        <v>247</v>
      </c>
      <c r="C243">
        <v>31.952200000000001</v>
      </c>
      <c r="D243">
        <v>35.233199999999997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4</v>
      </c>
      <c r="AW243">
        <v>7</v>
      </c>
      <c r="AX243">
        <v>16</v>
      </c>
      <c r="AY243">
        <v>16</v>
      </c>
      <c r="AZ243">
        <v>19</v>
      </c>
      <c r="BA243">
        <v>26</v>
      </c>
      <c r="BB243">
        <v>30</v>
      </c>
      <c r="BC243">
        <v>30</v>
      </c>
      <c r="BD243">
        <v>31</v>
      </c>
      <c r="BE243">
        <v>35</v>
      </c>
      <c r="BF243">
        <v>38</v>
      </c>
      <c r="BG243">
        <v>38</v>
      </c>
      <c r="BH243">
        <v>39</v>
      </c>
      <c r="BI243">
        <v>41</v>
      </c>
      <c r="BJ243">
        <v>44</v>
      </c>
      <c r="BK243">
        <v>47</v>
      </c>
      <c r="BL243">
        <v>48</v>
      </c>
      <c r="BM243">
        <v>52</v>
      </c>
      <c r="BN243">
        <v>59</v>
      </c>
      <c r="BO243">
        <v>59</v>
      </c>
      <c r="BP243">
        <v>59</v>
      </c>
      <c r="BQ243">
        <v>84</v>
      </c>
      <c r="BR243">
        <v>91</v>
      </c>
      <c r="BS243">
        <v>98</v>
      </c>
      <c r="BT243">
        <v>109</v>
      </c>
      <c r="BU243">
        <v>116</v>
      </c>
      <c r="BV243">
        <v>119</v>
      </c>
      <c r="BW243">
        <v>134</v>
      </c>
      <c r="BX243">
        <v>161</v>
      </c>
      <c r="BY243">
        <v>194</v>
      </c>
    </row>
    <row r="244" spans="1:77" x14ac:dyDescent="0.25">
      <c r="B244" t="s">
        <v>248</v>
      </c>
      <c r="C244">
        <v>11.803699999999999</v>
      </c>
      <c r="D244">
        <v>-15.180400000000001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2</v>
      </c>
      <c r="BQ244">
        <v>2</v>
      </c>
      <c r="BR244">
        <v>2</v>
      </c>
      <c r="BS244">
        <v>2</v>
      </c>
      <c r="BT244">
        <v>2</v>
      </c>
      <c r="BU244">
        <v>8</v>
      </c>
      <c r="BV244">
        <v>8</v>
      </c>
      <c r="BW244">
        <v>9</v>
      </c>
      <c r="BX244">
        <v>9</v>
      </c>
      <c r="BY244">
        <v>15</v>
      </c>
    </row>
    <row r="245" spans="1:77" x14ac:dyDescent="0.25">
      <c r="B245" t="s">
        <v>249</v>
      </c>
      <c r="C245">
        <v>17.570692000000001</v>
      </c>
      <c r="D245">
        <v>-3.9961660000000001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2</v>
      </c>
      <c r="BQ245">
        <v>4</v>
      </c>
      <c r="BR245">
        <v>11</v>
      </c>
      <c r="BS245">
        <v>18</v>
      </c>
      <c r="BT245">
        <v>18</v>
      </c>
      <c r="BU245">
        <v>25</v>
      </c>
      <c r="BV245">
        <v>28</v>
      </c>
      <c r="BW245">
        <v>31</v>
      </c>
      <c r="BX245">
        <v>36</v>
      </c>
      <c r="BY245">
        <v>39</v>
      </c>
    </row>
    <row r="246" spans="1:77" x14ac:dyDescent="0.25">
      <c r="B246" t="s">
        <v>250</v>
      </c>
      <c r="C246">
        <v>17.357821999999999</v>
      </c>
      <c r="D246">
        <v>-62.782997999999999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2</v>
      </c>
      <c r="BQ246">
        <v>2</v>
      </c>
      <c r="BR246">
        <v>2</v>
      </c>
      <c r="BS246">
        <v>2</v>
      </c>
      <c r="BT246">
        <v>2</v>
      </c>
      <c r="BU246">
        <v>7</v>
      </c>
      <c r="BV246">
        <v>8</v>
      </c>
      <c r="BW246">
        <v>8</v>
      </c>
      <c r="BX246">
        <v>9</v>
      </c>
      <c r="BY246">
        <v>9</v>
      </c>
    </row>
    <row r="247" spans="1:77" x14ac:dyDescent="0.25">
      <c r="A247" t="s">
        <v>251</v>
      </c>
      <c r="B247" t="s">
        <v>41</v>
      </c>
      <c r="C247">
        <v>64.825500000000005</v>
      </c>
      <c r="D247">
        <v>-124.84569999999999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1</v>
      </c>
      <c r="BR247">
        <v>1</v>
      </c>
      <c r="BS247">
        <v>1</v>
      </c>
      <c r="BT247">
        <v>1</v>
      </c>
      <c r="BU247">
        <v>1</v>
      </c>
      <c r="BV247">
        <v>1</v>
      </c>
      <c r="BW247">
        <v>2</v>
      </c>
      <c r="BX247">
        <v>2</v>
      </c>
      <c r="BY247">
        <v>2</v>
      </c>
    </row>
    <row r="248" spans="1:77" x14ac:dyDescent="0.25">
      <c r="A248" t="s">
        <v>252</v>
      </c>
      <c r="B248" t="s">
        <v>41</v>
      </c>
      <c r="C248">
        <v>64.282300000000006</v>
      </c>
      <c r="D248">
        <v>-135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3</v>
      </c>
      <c r="BR248">
        <v>3</v>
      </c>
      <c r="BS248">
        <v>4</v>
      </c>
      <c r="BT248">
        <v>4</v>
      </c>
      <c r="BU248">
        <v>4</v>
      </c>
      <c r="BV248">
        <v>5</v>
      </c>
      <c r="BW248">
        <v>5</v>
      </c>
      <c r="BX248">
        <v>6</v>
      </c>
      <c r="BY248">
        <v>6</v>
      </c>
    </row>
    <row r="249" spans="1:77" x14ac:dyDescent="0.25">
      <c r="B249" t="s">
        <v>253</v>
      </c>
      <c r="C249">
        <v>42.602635999999997</v>
      </c>
      <c r="D249">
        <v>20.902977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71</v>
      </c>
      <c r="BR249">
        <v>86</v>
      </c>
      <c r="BS249">
        <v>91</v>
      </c>
      <c r="BT249">
        <v>94</v>
      </c>
      <c r="BU249">
        <v>94</v>
      </c>
      <c r="BV249">
        <v>112</v>
      </c>
      <c r="BW249">
        <v>125</v>
      </c>
      <c r="BX249">
        <v>125</v>
      </c>
      <c r="BY249">
        <v>126</v>
      </c>
    </row>
    <row r="250" spans="1:77" x14ac:dyDescent="0.25">
      <c r="B250" t="s">
        <v>254</v>
      </c>
      <c r="C250">
        <v>21.9162</v>
      </c>
      <c r="D250">
        <v>95.956000000000003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8</v>
      </c>
      <c r="BS250">
        <v>8</v>
      </c>
      <c r="BT250">
        <v>10</v>
      </c>
      <c r="BU250">
        <v>14</v>
      </c>
      <c r="BV250">
        <v>15</v>
      </c>
      <c r="BW250">
        <v>15</v>
      </c>
      <c r="BX250">
        <v>20</v>
      </c>
      <c r="BY250">
        <v>20</v>
      </c>
    </row>
    <row r="251" spans="1:77" x14ac:dyDescent="0.25">
      <c r="A251" t="s">
        <v>255</v>
      </c>
      <c r="B251" t="s">
        <v>225</v>
      </c>
      <c r="C251">
        <v>18.220600000000001</v>
      </c>
      <c r="D251">
        <v>-63.068600000000004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2</v>
      </c>
      <c r="BT251">
        <v>2</v>
      </c>
      <c r="BU251">
        <v>2</v>
      </c>
      <c r="BV251">
        <v>2</v>
      </c>
      <c r="BW251">
        <v>2</v>
      </c>
      <c r="BX251">
        <v>3</v>
      </c>
      <c r="BY251">
        <v>3</v>
      </c>
    </row>
    <row r="252" spans="1:77" x14ac:dyDescent="0.25">
      <c r="A252" t="s">
        <v>256</v>
      </c>
      <c r="B252" t="s">
        <v>225</v>
      </c>
      <c r="C252">
        <v>18.4207</v>
      </c>
      <c r="D252">
        <v>-64.64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2</v>
      </c>
      <c r="BT252">
        <v>2</v>
      </c>
      <c r="BU252">
        <v>2</v>
      </c>
      <c r="BV252">
        <v>3</v>
      </c>
      <c r="BW252">
        <v>3</v>
      </c>
      <c r="BX252">
        <v>3</v>
      </c>
      <c r="BY252">
        <v>3</v>
      </c>
    </row>
    <row r="253" spans="1:77" x14ac:dyDescent="0.25">
      <c r="A253" t="s">
        <v>257</v>
      </c>
      <c r="B253" t="s">
        <v>225</v>
      </c>
      <c r="C253">
        <v>21.693999999999999</v>
      </c>
      <c r="D253">
        <v>-71.797899999999998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4</v>
      </c>
      <c r="BT253">
        <v>4</v>
      </c>
      <c r="BU253">
        <v>5</v>
      </c>
      <c r="BV253">
        <v>5</v>
      </c>
      <c r="BW253">
        <v>6</v>
      </c>
      <c r="BX253">
        <v>5</v>
      </c>
      <c r="BY253">
        <v>5</v>
      </c>
    </row>
    <row r="254" spans="1:77" x14ac:dyDescent="0.25">
      <c r="B254" t="s">
        <v>258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2</v>
      </c>
      <c r="BT254">
        <v>2</v>
      </c>
      <c r="BU254">
        <v>2</v>
      </c>
      <c r="BV254">
        <v>2</v>
      </c>
      <c r="BW254">
        <v>9</v>
      </c>
      <c r="BX254">
        <v>9</v>
      </c>
      <c r="BY254">
        <v>9</v>
      </c>
    </row>
    <row r="255" spans="1:77" x14ac:dyDescent="0.25">
      <c r="B255" t="s">
        <v>259</v>
      </c>
      <c r="C255">
        <v>-22.328499999999998</v>
      </c>
      <c r="D255">
        <v>24.684899999999999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3</v>
      </c>
      <c r="BV255">
        <v>4</v>
      </c>
      <c r="BW255">
        <v>4</v>
      </c>
      <c r="BX255">
        <v>4</v>
      </c>
      <c r="BY255">
        <v>4</v>
      </c>
    </row>
    <row r="256" spans="1:77" x14ac:dyDescent="0.25">
      <c r="B256" t="s">
        <v>260</v>
      </c>
      <c r="C256">
        <v>-3.3731</v>
      </c>
      <c r="D256">
        <v>29.918900000000001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2</v>
      </c>
      <c r="BW256">
        <v>2</v>
      </c>
      <c r="BX256">
        <v>3</v>
      </c>
      <c r="BY256">
        <v>3</v>
      </c>
    </row>
    <row r="257" spans="1:77" x14ac:dyDescent="0.25">
      <c r="B257" t="s">
        <v>261</v>
      </c>
      <c r="C257">
        <v>8.4605549999999994</v>
      </c>
      <c r="D257">
        <v>-11.779889000000001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1</v>
      </c>
      <c r="BW257">
        <v>2</v>
      </c>
      <c r="BX257">
        <v>2</v>
      </c>
      <c r="BY257">
        <v>2</v>
      </c>
    </row>
    <row r="258" spans="1:77" x14ac:dyDescent="0.25">
      <c r="A258" t="s">
        <v>262</v>
      </c>
      <c r="B258" t="s">
        <v>174</v>
      </c>
      <c r="C258">
        <v>12.1784</v>
      </c>
      <c r="D258">
        <v>-68.238500000000002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2</v>
      </c>
      <c r="BY258">
        <v>2</v>
      </c>
    </row>
    <row r="259" spans="1:77" x14ac:dyDescent="0.25">
      <c r="B259" t="s">
        <v>263</v>
      </c>
      <c r="C259">
        <v>-13.254307999999901</v>
      </c>
      <c r="D259">
        <v>34.301524999999998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3</v>
      </c>
      <c r="BY259">
        <v>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A7EC1-CC0C-4B4D-908E-33560B91D7E0}">
  <dimension ref="A1:BX39"/>
  <sheetViews>
    <sheetView workbookViewId="0">
      <pane xSplit="3" ySplit="1" topLeftCell="D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1" width="10.85546875" bestFit="1" customWidth="1"/>
    <col min="2" max="2" width="11.140625" bestFit="1" customWidth="1"/>
    <col min="3" max="3" width="7.85546875" bestFit="1" customWidth="1"/>
    <col min="4" max="6" width="4.5703125" bestFit="1" customWidth="1"/>
    <col min="7" max="7" width="5" bestFit="1" customWidth="1"/>
    <col min="8" max="14" width="5.5703125" bestFit="1" customWidth="1"/>
    <col min="15" max="27" width="6.5703125" bestFit="1" customWidth="1"/>
    <col min="28" max="45" width="7.5703125" bestFit="1" customWidth="1"/>
    <col min="46" max="49" width="5.5703125" bestFit="1" customWidth="1"/>
    <col min="50" max="64" width="6.5703125" bestFit="1" customWidth="1"/>
    <col min="65" max="76" width="7.5703125" bestFit="1" customWidth="1"/>
  </cols>
  <sheetData>
    <row r="1" spans="1:76" s="2" customFormat="1" ht="149.25" x14ac:dyDescent="0.25">
      <c r="A1" s="1" t="s">
        <v>264</v>
      </c>
      <c r="B1" s="1" t="s">
        <v>265</v>
      </c>
      <c r="C1" s="8" t="s">
        <v>266</v>
      </c>
      <c r="D1" s="4">
        <v>43852</v>
      </c>
      <c r="E1" s="4">
        <v>43853</v>
      </c>
      <c r="F1" s="4">
        <v>43854</v>
      </c>
      <c r="G1" s="4">
        <v>43855</v>
      </c>
      <c r="H1" s="4">
        <v>43856</v>
      </c>
      <c r="I1" s="4">
        <v>43857</v>
      </c>
      <c r="J1" s="4">
        <v>43858</v>
      </c>
      <c r="K1" s="4">
        <v>43859</v>
      </c>
      <c r="L1" s="4">
        <v>43860</v>
      </c>
      <c r="M1" s="4">
        <v>43861</v>
      </c>
      <c r="N1" s="4">
        <v>43862</v>
      </c>
      <c r="O1" s="4">
        <v>43863</v>
      </c>
      <c r="P1" s="4">
        <v>43864</v>
      </c>
      <c r="Q1" s="4">
        <v>43865</v>
      </c>
      <c r="R1" s="4">
        <v>43866</v>
      </c>
      <c r="S1" s="4">
        <v>43867</v>
      </c>
      <c r="T1" s="4">
        <v>43868</v>
      </c>
      <c r="U1" s="4">
        <v>43869</v>
      </c>
      <c r="V1" s="4">
        <v>43870</v>
      </c>
      <c r="W1" s="4">
        <v>43871</v>
      </c>
      <c r="X1" s="4">
        <v>43872</v>
      </c>
      <c r="Y1" s="4">
        <v>43873</v>
      </c>
      <c r="Z1" s="4">
        <v>43874</v>
      </c>
      <c r="AA1" s="4">
        <v>43875</v>
      </c>
      <c r="AB1" s="4">
        <v>43876</v>
      </c>
      <c r="AC1" s="4">
        <v>43877</v>
      </c>
      <c r="AD1" s="4">
        <v>43878</v>
      </c>
      <c r="AE1" s="4">
        <v>43879</v>
      </c>
      <c r="AF1" s="4">
        <v>43880</v>
      </c>
      <c r="AG1" s="4">
        <v>43881</v>
      </c>
      <c r="AH1" s="4">
        <v>43882</v>
      </c>
      <c r="AI1" s="4">
        <v>43883</v>
      </c>
      <c r="AJ1" s="4">
        <v>43884</v>
      </c>
      <c r="AK1" s="4">
        <v>43885</v>
      </c>
      <c r="AL1" s="4">
        <v>43886</v>
      </c>
      <c r="AM1" s="4">
        <v>43887</v>
      </c>
      <c r="AN1" s="4">
        <v>43888</v>
      </c>
      <c r="AO1" s="4">
        <v>43889</v>
      </c>
      <c r="AP1" s="4">
        <v>43890</v>
      </c>
      <c r="AQ1" s="4">
        <v>43891</v>
      </c>
      <c r="AR1" s="4">
        <v>43892</v>
      </c>
      <c r="AS1" s="4">
        <v>43893</v>
      </c>
      <c r="AT1" s="4">
        <v>43894</v>
      </c>
      <c r="AU1" s="4">
        <v>43895</v>
      </c>
      <c r="AV1" s="4">
        <v>43896</v>
      </c>
      <c r="AW1" s="4">
        <v>43897</v>
      </c>
      <c r="AX1" s="4">
        <v>43898</v>
      </c>
      <c r="AY1" s="4">
        <v>43899</v>
      </c>
      <c r="AZ1" s="4">
        <v>43900</v>
      </c>
      <c r="BA1" s="4">
        <v>43901</v>
      </c>
      <c r="BB1" s="4">
        <v>43902</v>
      </c>
      <c r="BC1" s="4">
        <v>43903</v>
      </c>
      <c r="BD1" s="4">
        <v>43904</v>
      </c>
      <c r="BE1" s="4">
        <v>43905</v>
      </c>
      <c r="BF1" s="4">
        <v>43906</v>
      </c>
      <c r="BG1" s="4">
        <v>43907</v>
      </c>
      <c r="BH1" s="4">
        <v>43908</v>
      </c>
      <c r="BI1" s="4">
        <v>43909</v>
      </c>
      <c r="BJ1" s="4">
        <v>43910</v>
      </c>
      <c r="BK1" s="4">
        <v>43911</v>
      </c>
      <c r="BL1" s="4">
        <v>43912</v>
      </c>
      <c r="BM1" s="4">
        <v>43913</v>
      </c>
      <c r="BN1" s="4">
        <v>43914</v>
      </c>
      <c r="BO1" s="4">
        <v>43915</v>
      </c>
      <c r="BP1" s="4">
        <v>43916</v>
      </c>
      <c r="BQ1" s="4">
        <v>43917</v>
      </c>
      <c r="BR1" s="4">
        <v>43918</v>
      </c>
      <c r="BS1" s="4">
        <v>43919</v>
      </c>
      <c r="BT1" s="4">
        <v>43920</v>
      </c>
      <c r="BU1" s="4">
        <v>43921</v>
      </c>
      <c r="BV1" s="4">
        <v>43922</v>
      </c>
      <c r="BW1" s="4">
        <v>43923</v>
      </c>
      <c r="BX1" s="4">
        <v>43924</v>
      </c>
    </row>
    <row r="2" spans="1:76" x14ac:dyDescent="0.25">
      <c r="A2" t="s">
        <v>232</v>
      </c>
      <c r="B2" s="7">
        <v>331002651</v>
      </c>
      <c r="C2">
        <v>38</v>
      </c>
      <c r="D2">
        <v>1</v>
      </c>
      <c r="E2">
        <v>1</v>
      </c>
      <c r="F2">
        <v>2</v>
      </c>
      <c r="G2">
        <v>2</v>
      </c>
      <c r="H2">
        <v>5</v>
      </c>
      <c r="I2">
        <v>5</v>
      </c>
      <c r="J2">
        <v>5</v>
      </c>
      <c r="K2">
        <v>5</v>
      </c>
      <c r="L2">
        <v>5</v>
      </c>
      <c r="M2">
        <v>7</v>
      </c>
      <c r="N2">
        <v>8</v>
      </c>
      <c r="O2">
        <v>8</v>
      </c>
      <c r="P2">
        <v>11</v>
      </c>
      <c r="Q2">
        <v>11</v>
      </c>
      <c r="R2">
        <v>11</v>
      </c>
      <c r="S2">
        <v>11</v>
      </c>
      <c r="T2">
        <v>11</v>
      </c>
      <c r="U2">
        <v>11</v>
      </c>
      <c r="V2">
        <v>11</v>
      </c>
      <c r="W2">
        <v>11</v>
      </c>
      <c r="X2">
        <v>12</v>
      </c>
      <c r="Y2">
        <v>12</v>
      </c>
      <c r="Z2">
        <v>13</v>
      </c>
      <c r="AA2">
        <v>13</v>
      </c>
      <c r="AB2">
        <v>13</v>
      </c>
      <c r="AC2">
        <v>13</v>
      </c>
      <c r="AD2">
        <v>13</v>
      </c>
      <c r="AE2">
        <v>13</v>
      </c>
      <c r="AF2">
        <v>13</v>
      </c>
      <c r="AG2">
        <v>13</v>
      </c>
      <c r="AH2">
        <v>15</v>
      </c>
      <c r="AI2">
        <v>15</v>
      </c>
      <c r="AJ2">
        <v>15</v>
      </c>
      <c r="AK2">
        <v>51</v>
      </c>
      <c r="AL2">
        <v>51</v>
      </c>
      <c r="AM2">
        <v>57</v>
      </c>
      <c r="AN2">
        <v>58</v>
      </c>
      <c r="AO2">
        <v>60</v>
      </c>
      <c r="AP2">
        <v>68</v>
      </c>
      <c r="AQ2">
        <v>74</v>
      </c>
      <c r="AR2">
        <v>98</v>
      </c>
      <c r="AS2" s="5">
        <v>118</v>
      </c>
      <c r="AT2">
        <v>149</v>
      </c>
      <c r="AU2">
        <v>217</v>
      </c>
      <c r="AV2">
        <v>262</v>
      </c>
      <c r="AW2">
        <v>402</v>
      </c>
      <c r="AX2">
        <v>518</v>
      </c>
      <c r="AY2">
        <v>583</v>
      </c>
      <c r="AZ2">
        <v>959</v>
      </c>
      <c r="BA2">
        <v>1281</v>
      </c>
      <c r="BB2">
        <v>1663</v>
      </c>
      <c r="BC2">
        <v>2179</v>
      </c>
      <c r="BD2">
        <v>2727</v>
      </c>
      <c r="BE2">
        <v>3499</v>
      </c>
      <c r="BF2">
        <v>4632</v>
      </c>
      <c r="BG2">
        <v>6421</v>
      </c>
      <c r="BH2">
        <v>7783</v>
      </c>
      <c r="BI2">
        <v>13677</v>
      </c>
      <c r="BJ2">
        <v>19100</v>
      </c>
      <c r="BK2">
        <v>25489</v>
      </c>
      <c r="BL2">
        <v>33276</v>
      </c>
      <c r="BM2">
        <v>43847</v>
      </c>
      <c r="BN2">
        <v>53740</v>
      </c>
      <c r="BO2">
        <v>65778</v>
      </c>
      <c r="BP2">
        <v>83836</v>
      </c>
      <c r="BQ2">
        <v>101657</v>
      </c>
      <c r="BR2">
        <v>121478</v>
      </c>
      <c r="BS2">
        <v>140886</v>
      </c>
      <c r="BT2">
        <v>161807</v>
      </c>
      <c r="BU2">
        <v>188172</v>
      </c>
      <c r="BV2">
        <v>213372</v>
      </c>
      <c r="BW2">
        <v>243453</v>
      </c>
      <c r="BX2">
        <v>275586</v>
      </c>
    </row>
    <row r="3" spans="1:76" x14ac:dyDescent="0.25">
      <c r="A3" t="s">
        <v>144</v>
      </c>
      <c r="B3" s="7">
        <v>60461826</v>
      </c>
      <c r="C3">
        <v>47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2</v>
      </c>
      <c r="N3">
        <v>2</v>
      </c>
      <c r="O3">
        <v>2</v>
      </c>
      <c r="P3">
        <v>2</v>
      </c>
      <c r="Q3">
        <v>2</v>
      </c>
      <c r="R3">
        <v>2</v>
      </c>
      <c r="S3">
        <v>2</v>
      </c>
      <c r="T3">
        <v>3</v>
      </c>
      <c r="U3">
        <v>3</v>
      </c>
      <c r="V3">
        <v>3</v>
      </c>
      <c r="W3">
        <v>3</v>
      </c>
      <c r="X3">
        <v>3</v>
      </c>
      <c r="Y3">
        <v>3</v>
      </c>
      <c r="Z3">
        <v>3</v>
      </c>
      <c r="AA3">
        <v>3</v>
      </c>
      <c r="AB3">
        <v>3</v>
      </c>
      <c r="AC3">
        <v>3</v>
      </c>
      <c r="AD3">
        <v>3</v>
      </c>
      <c r="AE3">
        <v>3</v>
      </c>
      <c r="AF3">
        <v>3</v>
      </c>
      <c r="AG3">
        <v>3</v>
      </c>
      <c r="AH3">
        <v>20</v>
      </c>
      <c r="AI3">
        <v>62</v>
      </c>
      <c r="AJ3" s="5">
        <v>155</v>
      </c>
      <c r="AK3">
        <v>229</v>
      </c>
      <c r="AL3">
        <v>322</v>
      </c>
      <c r="AM3">
        <v>453</v>
      </c>
      <c r="AN3">
        <v>655</v>
      </c>
      <c r="AO3">
        <v>888</v>
      </c>
      <c r="AP3">
        <v>1128</v>
      </c>
      <c r="AQ3">
        <v>1694</v>
      </c>
      <c r="AR3">
        <v>2036</v>
      </c>
      <c r="AS3">
        <v>2502</v>
      </c>
      <c r="AT3">
        <v>3089</v>
      </c>
      <c r="AU3">
        <v>3858</v>
      </c>
      <c r="AV3">
        <v>4636</v>
      </c>
      <c r="AW3">
        <v>5883</v>
      </c>
      <c r="AX3">
        <v>7375</v>
      </c>
      <c r="AY3">
        <v>9172</v>
      </c>
      <c r="AZ3">
        <v>10149</v>
      </c>
      <c r="BA3">
        <v>12462</v>
      </c>
      <c r="BB3">
        <v>12462</v>
      </c>
      <c r="BC3">
        <v>17660</v>
      </c>
      <c r="BD3">
        <v>21157</v>
      </c>
      <c r="BE3">
        <v>24747</v>
      </c>
      <c r="BF3">
        <v>27980</v>
      </c>
      <c r="BG3">
        <v>31506</v>
      </c>
      <c r="BH3">
        <v>35713</v>
      </c>
      <c r="BI3">
        <v>41035</v>
      </c>
      <c r="BJ3">
        <v>47021</v>
      </c>
      <c r="BK3">
        <v>53578</v>
      </c>
      <c r="BL3">
        <v>59138</v>
      </c>
      <c r="BM3">
        <v>63927</v>
      </c>
      <c r="BN3">
        <v>69176</v>
      </c>
      <c r="BO3">
        <v>74386</v>
      </c>
      <c r="BP3">
        <v>80589</v>
      </c>
      <c r="BQ3">
        <v>86498</v>
      </c>
      <c r="BR3">
        <v>92472</v>
      </c>
      <c r="BS3">
        <v>97689</v>
      </c>
      <c r="BT3">
        <v>101739</v>
      </c>
      <c r="BU3">
        <v>105792</v>
      </c>
      <c r="BV3">
        <v>110574</v>
      </c>
      <c r="BW3">
        <v>115242</v>
      </c>
      <c r="BX3">
        <v>119827</v>
      </c>
    </row>
    <row r="4" spans="1:76" x14ac:dyDescent="0.25">
      <c r="A4" t="s">
        <v>208</v>
      </c>
      <c r="B4" s="7">
        <v>46754778</v>
      </c>
      <c r="C4">
        <v>45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2</v>
      </c>
      <c r="AF4">
        <v>2</v>
      </c>
      <c r="AG4">
        <v>2</v>
      </c>
      <c r="AH4">
        <v>2</v>
      </c>
      <c r="AI4">
        <v>2</v>
      </c>
      <c r="AJ4">
        <v>2</v>
      </c>
      <c r="AK4">
        <v>2</v>
      </c>
      <c r="AL4">
        <v>6</v>
      </c>
      <c r="AM4">
        <v>13</v>
      </c>
      <c r="AN4">
        <v>15</v>
      </c>
      <c r="AO4">
        <v>32</v>
      </c>
      <c r="AP4">
        <v>45</v>
      </c>
      <c r="AQ4">
        <v>84</v>
      </c>
      <c r="AR4" s="5">
        <v>120</v>
      </c>
      <c r="AS4">
        <v>165</v>
      </c>
      <c r="AT4">
        <v>222</v>
      </c>
      <c r="AU4">
        <v>259</v>
      </c>
      <c r="AV4">
        <v>400</v>
      </c>
      <c r="AW4">
        <v>500</v>
      </c>
      <c r="AX4">
        <v>673</v>
      </c>
      <c r="AY4">
        <v>1073</v>
      </c>
      <c r="AZ4">
        <v>1695</v>
      </c>
      <c r="BA4">
        <v>2277</v>
      </c>
      <c r="BB4">
        <v>2277</v>
      </c>
      <c r="BC4">
        <v>5232</v>
      </c>
      <c r="BD4">
        <v>6391</v>
      </c>
      <c r="BE4">
        <v>7798</v>
      </c>
      <c r="BF4">
        <v>9942</v>
      </c>
      <c r="BG4">
        <v>11748</v>
      </c>
      <c r="BH4">
        <v>13910</v>
      </c>
      <c r="BI4">
        <v>17963</v>
      </c>
      <c r="BJ4">
        <v>20410</v>
      </c>
      <c r="BK4">
        <v>25374</v>
      </c>
      <c r="BL4">
        <v>28768</v>
      </c>
      <c r="BM4">
        <v>35136</v>
      </c>
      <c r="BN4">
        <v>39885</v>
      </c>
      <c r="BO4">
        <v>49515</v>
      </c>
      <c r="BP4">
        <v>57786</v>
      </c>
      <c r="BQ4">
        <v>65719</v>
      </c>
      <c r="BR4">
        <v>73235</v>
      </c>
      <c r="BS4">
        <v>80110</v>
      </c>
      <c r="BT4">
        <v>87956</v>
      </c>
      <c r="BU4">
        <v>95923</v>
      </c>
      <c r="BV4">
        <v>104118</v>
      </c>
      <c r="BW4">
        <v>112065</v>
      </c>
      <c r="BX4">
        <v>119199</v>
      </c>
    </row>
    <row r="5" spans="1:76" x14ac:dyDescent="0.25">
      <c r="A5" t="s">
        <v>127</v>
      </c>
      <c r="B5" s="7">
        <v>83783942</v>
      </c>
      <c r="C5">
        <v>46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4</v>
      </c>
      <c r="K5">
        <v>4</v>
      </c>
      <c r="L5">
        <v>4</v>
      </c>
      <c r="M5">
        <v>5</v>
      </c>
      <c r="N5">
        <v>8</v>
      </c>
      <c r="O5">
        <v>10</v>
      </c>
      <c r="P5">
        <v>12</v>
      </c>
      <c r="Q5">
        <v>12</v>
      </c>
      <c r="R5">
        <v>12</v>
      </c>
      <c r="S5">
        <v>12</v>
      </c>
      <c r="T5">
        <v>13</v>
      </c>
      <c r="U5">
        <v>13</v>
      </c>
      <c r="V5">
        <v>14</v>
      </c>
      <c r="W5">
        <v>14</v>
      </c>
      <c r="X5">
        <v>16</v>
      </c>
      <c r="Y5">
        <v>16</v>
      </c>
      <c r="Z5">
        <v>16</v>
      </c>
      <c r="AA5">
        <v>16</v>
      </c>
      <c r="AB5">
        <v>16</v>
      </c>
      <c r="AC5">
        <v>16</v>
      </c>
      <c r="AD5">
        <v>16</v>
      </c>
      <c r="AE5">
        <v>16</v>
      </c>
      <c r="AF5">
        <v>16</v>
      </c>
      <c r="AG5">
        <v>16</v>
      </c>
      <c r="AH5">
        <v>16</v>
      </c>
      <c r="AI5">
        <v>16</v>
      </c>
      <c r="AJ5">
        <v>16</v>
      </c>
      <c r="AK5">
        <v>16</v>
      </c>
      <c r="AL5">
        <v>17</v>
      </c>
      <c r="AM5">
        <v>27</v>
      </c>
      <c r="AN5">
        <v>46</v>
      </c>
      <c r="AO5">
        <v>48</v>
      </c>
      <c r="AP5">
        <v>79</v>
      </c>
      <c r="AQ5" s="5">
        <v>130</v>
      </c>
      <c r="AR5">
        <v>159</v>
      </c>
      <c r="AS5">
        <v>196</v>
      </c>
      <c r="AT5">
        <v>262</v>
      </c>
      <c r="AU5">
        <v>482</v>
      </c>
      <c r="AV5">
        <v>670</v>
      </c>
      <c r="AW5">
        <v>799</v>
      </c>
      <c r="AX5">
        <v>1040</v>
      </c>
      <c r="AY5">
        <v>1176</v>
      </c>
      <c r="AZ5">
        <v>1457</v>
      </c>
      <c r="BA5">
        <v>1908</v>
      </c>
      <c r="BB5">
        <v>2078</v>
      </c>
      <c r="BC5">
        <v>3675</v>
      </c>
      <c r="BD5">
        <v>4585</v>
      </c>
      <c r="BE5">
        <v>5795</v>
      </c>
      <c r="BF5">
        <v>7272</v>
      </c>
      <c r="BG5">
        <v>9257</v>
      </c>
      <c r="BH5">
        <v>12327</v>
      </c>
      <c r="BI5">
        <v>15320</v>
      </c>
      <c r="BJ5">
        <v>19848</v>
      </c>
      <c r="BK5">
        <v>22213</v>
      </c>
      <c r="BL5">
        <v>24873</v>
      </c>
      <c r="BM5">
        <v>29056</v>
      </c>
      <c r="BN5">
        <v>32986</v>
      </c>
      <c r="BO5">
        <v>37323</v>
      </c>
      <c r="BP5">
        <v>43938</v>
      </c>
      <c r="BQ5">
        <v>50871</v>
      </c>
      <c r="BR5">
        <v>57695</v>
      </c>
      <c r="BS5">
        <v>62095</v>
      </c>
      <c r="BT5">
        <v>66885</v>
      </c>
      <c r="BU5">
        <v>71808</v>
      </c>
      <c r="BV5">
        <v>77872</v>
      </c>
      <c r="BW5">
        <v>84794</v>
      </c>
      <c r="BX5">
        <v>91159</v>
      </c>
    </row>
    <row r="6" spans="1:76" x14ac:dyDescent="0.25">
      <c r="A6" t="s">
        <v>115</v>
      </c>
      <c r="B6" s="7">
        <v>65273511</v>
      </c>
      <c r="C6">
        <v>42</v>
      </c>
      <c r="D6">
        <v>0</v>
      </c>
      <c r="E6">
        <v>0</v>
      </c>
      <c r="F6">
        <v>2</v>
      </c>
      <c r="G6">
        <v>3</v>
      </c>
      <c r="H6">
        <v>3</v>
      </c>
      <c r="I6">
        <v>3</v>
      </c>
      <c r="J6">
        <v>4</v>
      </c>
      <c r="K6">
        <v>5</v>
      </c>
      <c r="L6">
        <v>5</v>
      </c>
      <c r="M6">
        <v>5</v>
      </c>
      <c r="N6">
        <v>6</v>
      </c>
      <c r="O6">
        <v>6</v>
      </c>
      <c r="P6">
        <v>6</v>
      </c>
      <c r="Q6">
        <v>6</v>
      </c>
      <c r="R6">
        <v>6</v>
      </c>
      <c r="S6">
        <v>6</v>
      </c>
      <c r="T6">
        <v>6</v>
      </c>
      <c r="U6">
        <v>11</v>
      </c>
      <c r="V6">
        <v>11</v>
      </c>
      <c r="W6">
        <v>11</v>
      </c>
      <c r="X6">
        <v>11</v>
      </c>
      <c r="Y6">
        <v>11</v>
      </c>
      <c r="Z6">
        <v>11</v>
      </c>
      <c r="AA6">
        <v>11</v>
      </c>
      <c r="AB6">
        <v>12</v>
      </c>
      <c r="AC6">
        <v>12</v>
      </c>
      <c r="AD6">
        <v>12</v>
      </c>
      <c r="AE6">
        <v>12</v>
      </c>
      <c r="AF6">
        <v>12</v>
      </c>
      <c r="AG6">
        <v>12</v>
      </c>
      <c r="AH6">
        <v>12</v>
      </c>
      <c r="AI6">
        <v>12</v>
      </c>
      <c r="AJ6">
        <v>12</v>
      </c>
      <c r="AK6">
        <v>12</v>
      </c>
      <c r="AL6">
        <v>14</v>
      </c>
      <c r="AM6">
        <v>18</v>
      </c>
      <c r="AN6">
        <v>38</v>
      </c>
      <c r="AO6">
        <v>57</v>
      </c>
      <c r="AP6" s="5">
        <v>100</v>
      </c>
      <c r="AQ6">
        <v>130</v>
      </c>
      <c r="AR6">
        <v>191</v>
      </c>
      <c r="AS6">
        <v>204</v>
      </c>
      <c r="AT6">
        <v>288</v>
      </c>
      <c r="AU6">
        <v>380</v>
      </c>
      <c r="AV6">
        <v>656</v>
      </c>
      <c r="AW6">
        <v>959</v>
      </c>
      <c r="AX6">
        <v>1136</v>
      </c>
      <c r="AY6">
        <v>1219</v>
      </c>
      <c r="AZ6">
        <v>1794</v>
      </c>
      <c r="BA6">
        <v>2293</v>
      </c>
      <c r="BB6">
        <v>2293</v>
      </c>
      <c r="BC6">
        <v>3681</v>
      </c>
      <c r="BD6">
        <v>4496</v>
      </c>
      <c r="BE6">
        <v>4532</v>
      </c>
      <c r="BF6">
        <v>6683</v>
      </c>
      <c r="BG6">
        <v>7715</v>
      </c>
      <c r="BH6">
        <v>9124</v>
      </c>
      <c r="BI6">
        <v>10970</v>
      </c>
      <c r="BJ6">
        <v>12758</v>
      </c>
      <c r="BK6">
        <v>14463</v>
      </c>
      <c r="BL6">
        <v>16243</v>
      </c>
      <c r="BM6">
        <v>20123</v>
      </c>
      <c r="BN6">
        <v>22622</v>
      </c>
      <c r="BO6">
        <v>25600</v>
      </c>
      <c r="BP6">
        <v>29551</v>
      </c>
      <c r="BQ6">
        <v>33402</v>
      </c>
      <c r="BR6">
        <v>38105</v>
      </c>
      <c r="BS6">
        <v>40708</v>
      </c>
      <c r="BT6">
        <v>45170</v>
      </c>
      <c r="BU6">
        <v>52827</v>
      </c>
      <c r="BV6">
        <v>57749</v>
      </c>
      <c r="BW6">
        <v>59929</v>
      </c>
      <c r="BX6">
        <v>65202</v>
      </c>
    </row>
    <row r="7" spans="1:76" x14ac:dyDescent="0.25">
      <c r="A7" t="s">
        <v>140</v>
      </c>
      <c r="B7" s="7">
        <v>83992949</v>
      </c>
      <c r="C7">
        <v>32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2</v>
      </c>
      <c r="AG7">
        <v>5</v>
      </c>
      <c r="AH7">
        <v>18</v>
      </c>
      <c r="AI7">
        <v>28</v>
      </c>
      <c r="AJ7">
        <v>43</v>
      </c>
      <c r="AK7">
        <v>61</v>
      </c>
      <c r="AL7">
        <v>95</v>
      </c>
      <c r="AM7" s="5">
        <v>139</v>
      </c>
      <c r="AN7">
        <v>245</v>
      </c>
      <c r="AO7">
        <v>388</v>
      </c>
      <c r="AP7">
        <v>593</v>
      </c>
      <c r="AQ7">
        <v>978</v>
      </c>
      <c r="AR7">
        <v>1501</v>
      </c>
      <c r="AS7">
        <v>2336</v>
      </c>
      <c r="AT7">
        <v>2922</v>
      </c>
      <c r="AU7">
        <v>3513</v>
      </c>
      <c r="AV7">
        <v>4747</v>
      </c>
      <c r="AW7">
        <v>5823</v>
      </c>
      <c r="AX7">
        <v>6566</v>
      </c>
      <c r="AY7">
        <v>7161</v>
      </c>
      <c r="AZ7">
        <v>8042</v>
      </c>
      <c r="BA7">
        <v>9000</v>
      </c>
      <c r="BB7">
        <v>10075</v>
      </c>
      <c r="BC7">
        <v>11364</v>
      </c>
      <c r="BD7">
        <v>12729</v>
      </c>
      <c r="BE7">
        <v>13938</v>
      </c>
      <c r="BF7">
        <v>14991</v>
      </c>
      <c r="BG7">
        <v>16169</v>
      </c>
      <c r="BH7">
        <v>17361</v>
      </c>
      <c r="BI7">
        <v>18407</v>
      </c>
      <c r="BJ7">
        <v>19644</v>
      </c>
      <c r="BK7">
        <v>20610</v>
      </c>
      <c r="BL7">
        <v>21638</v>
      </c>
      <c r="BM7">
        <v>23049</v>
      </c>
      <c r="BN7">
        <v>24811</v>
      </c>
      <c r="BO7">
        <v>27017</v>
      </c>
      <c r="BP7">
        <v>29406</v>
      </c>
      <c r="BQ7">
        <v>32332</v>
      </c>
      <c r="BR7">
        <v>35408</v>
      </c>
      <c r="BS7">
        <v>38309</v>
      </c>
      <c r="BT7">
        <v>41495</v>
      </c>
      <c r="BU7">
        <v>44605</v>
      </c>
      <c r="BV7">
        <v>47593</v>
      </c>
      <c r="BW7">
        <v>50468</v>
      </c>
      <c r="BX7">
        <v>53183</v>
      </c>
    </row>
    <row r="8" spans="1:76" x14ac:dyDescent="0.25">
      <c r="A8" t="s">
        <v>220</v>
      </c>
      <c r="B8" s="7">
        <v>84339067</v>
      </c>
      <c r="C8">
        <v>32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</v>
      </c>
      <c r="BB8">
        <v>1</v>
      </c>
      <c r="BC8">
        <v>5</v>
      </c>
      <c r="BD8">
        <v>5</v>
      </c>
      <c r="BE8">
        <v>6</v>
      </c>
      <c r="BF8">
        <v>18</v>
      </c>
      <c r="BG8">
        <v>47</v>
      </c>
      <c r="BH8">
        <v>98</v>
      </c>
      <c r="BI8" s="5">
        <v>192</v>
      </c>
      <c r="BJ8">
        <v>359</v>
      </c>
      <c r="BK8">
        <v>670</v>
      </c>
      <c r="BL8">
        <v>1236</v>
      </c>
      <c r="BM8">
        <v>1529</v>
      </c>
      <c r="BN8">
        <v>1872</v>
      </c>
      <c r="BO8">
        <v>2433</v>
      </c>
      <c r="BP8">
        <v>3629</v>
      </c>
      <c r="BQ8">
        <v>5698</v>
      </c>
      <c r="BR8">
        <v>7402</v>
      </c>
      <c r="BS8">
        <v>9217</v>
      </c>
      <c r="BT8">
        <v>10827</v>
      </c>
      <c r="BU8">
        <v>13531</v>
      </c>
      <c r="BV8">
        <v>15679</v>
      </c>
      <c r="BW8">
        <v>18135</v>
      </c>
      <c r="BX8">
        <v>20921</v>
      </c>
    </row>
    <row r="9" spans="1:76" x14ac:dyDescent="0.25">
      <c r="A9" t="s">
        <v>148</v>
      </c>
      <c r="B9" s="7">
        <v>18776707</v>
      </c>
      <c r="C9">
        <v>31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4</v>
      </c>
      <c r="BD9">
        <v>6</v>
      </c>
      <c r="BE9">
        <v>9</v>
      </c>
      <c r="BF9">
        <v>10</v>
      </c>
      <c r="BG9">
        <v>33</v>
      </c>
      <c r="BH9">
        <v>35</v>
      </c>
      <c r="BI9">
        <v>44</v>
      </c>
      <c r="BJ9">
        <v>49</v>
      </c>
      <c r="BK9">
        <v>53</v>
      </c>
      <c r="BL9">
        <v>60</v>
      </c>
      <c r="BM9">
        <v>62</v>
      </c>
      <c r="BN9">
        <v>72</v>
      </c>
      <c r="BO9">
        <v>81</v>
      </c>
      <c r="BP9" s="5">
        <v>111</v>
      </c>
      <c r="BQ9">
        <v>150</v>
      </c>
      <c r="BR9">
        <v>228</v>
      </c>
      <c r="BS9">
        <v>284</v>
      </c>
      <c r="BT9">
        <v>302</v>
      </c>
      <c r="BU9">
        <v>343</v>
      </c>
      <c r="BV9">
        <v>380</v>
      </c>
      <c r="BW9">
        <v>435</v>
      </c>
      <c r="BX9">
        <v>464</v>
      </c>
    </row>
    <row r="10" spans="1:76" x14ac:dyDescent="0.25">
      <c r="B10" s="7"/>
      <c r="BP10" s="27"/>
    </row>
    <row r="11" spans="1:76" x14ac:dyDescent="0.25">
      <c r="A11" s="88" t="s">
        <v>267</v>
      </c>
      <c r="B11" s="88"/>
      <c r="C11" s="88"/>
    </row>
    <row r="12" spans="1:76" x14ac:dyDescent="0.25">
      <c r="A12" t="s">
        <v>232</v>
      </c>
      <c r="B12" s="3"/>
      <c r="C12" s="3"/>
      <c r="D12" s="6">
        <f>1000000*D2/$B2</f>
        <v>3.0211238398812701E-3</v>
      </c>
      <c r="E12" s="6">
        <f t="shared" ref="E12:BP12" si="0">1000000*E2/$B2</f>
        <v>3.0211238398812701E-3</v>
      </c>
      <c r="F12" s="6">
        <f t="shared" si="0"/>
        <v>6.0422476797625402E-3</v>
      </c>
      <c r="G12" s="6">
        <f t="shared" si="0"/>
        <v>6.0422476797625402E-3</v>
      </c>
      <c r="H12" s="6">
        <f t="shared" si="0"/>
        <v>1.5105619199406351E-2</v>
      </c>
      <c r="I12" s="6">
        <f t="shared" si="0"/>
        <v>1.5105619199406351E-2</v>
      </c>
      <c r="J12" s="6">
        <f t="shared" si="0"/>
        <v>1.5105619199406351E-2</v>
      </c>
      <c r="K12" s="6">
        <f t="shared" si="0"/>
        <v>1.5105619199406351E-2</v>
      </c>
      <c r="L12" s="6">
        <f t="shared" si="0"/>
        <v>1.5105619199406351E-2</v>
      </c>
      <c r="M12" s="6">
        <f t="shared" si="0"/>
        <v>2.1147866879168892E-2</v>
      </c>
      <c r="N12" s="6">
        <f t="shared" si="0"/>
        <v>2.4168990719050161E-2</v>
      </c>
      <c r="O12" s="6">
        <f t="shared" si="0"/>
        <v>2.4168990719050161E-2</v>
      </c>
      <c r="P12" s="6">
        <f t="shared" si="0"/>
        <v>3.3232362238693976E-2</v>
      </c>
      <c r="Q12" s="6">
        <f t="shared" si="0"/>
        <v>3.3232362238693976E-2</v>
      </c>
      <c r="R12" s="6">
        <f t="shared" si="0"/>
        <v>3.3232362238693976E-2</v>
      </c>
      <c r="S12" s="6">
        <f t="shared" si="0"/>
        <v>3.3232362238693976E-2</v>
      </c>
      <c r="T12" s="6">
        <f t="shared" si="0"/>
        <v>3.3232362238693976E-2</v>
      </c>
      <c r="U12" s="6">
        <f t="shared" si="0"/>
        <v>3.3232362238693976E-2</v>
      </c>
      <c r="V12" s="6">
        <f t="shared" si="0"/>
        <v>3.3232362238693976E-2</v>
      </c>
      <c r="W12" s="6">
        <f t="shared" si="0"/>
        <v>3.3232362238693976E-2</v>
      </c>
      <c r="X12" s="6">
        <f t="shared" si="0"/>
        <v>3.6253486078575245E-2</v>
      </c>
      <c r="Y12" s="6">
        <f t="shared" si="0"/>
        <v>3.6253486078575245E-2</v>
      </c>
      <c r="Z12" s="6">
        <f t="shared" si="0"/>
        <v>3.9274609918456514E-2</v>
      </c>
      <c r="AA12" s="6">
        <f t="shared" si="0"/>
        <v>3.9274609918456514E-2</v>
      </c>
      <c r="AB12" s="6">
        <f t="shared" si="0"/>
        <v>3.9274609918456514E-2</v>
      </c>
      <c r="AC12" s="6">
        <f t="shared" si="0"/>
        <v>3.9274609918456514E-2</v>
      </c>
      <c r="AD12" s="6">
        <f t="shared" si="0"/>
        <v>3.9274609918456514E-2</v>
      </c>
      <c r="AE12" s="6">
        <f t="shared" si="0"/>
        <v>3.9274609918456514E-2</v>
      </c>
      <c r="AF12" s="6">
        <f t="shared" si="0"/>
        <v>3.9274609918456514E-2</v>
      </c>
      <c r="AG12" s="6">
        <f t="shared" si="0"/>
        <v>3.9274609918456514E-2</v>
      </c>
      <c r="AH12" s="6">
        <f t="shared" si="0"/>
        <v>4.5316857598219053E-2</v>
      </c>
      <c r="AI12" s="6">
        <f t="shared" si="0"/>
        <v>4.5316857598219053E-2</v>
      </c>
      <c r="AJ12" s="6">
        <f t="shared" si="0"/>
        <v>4.5316857598219053E-2</v>
      </c>
      <c r="AK12" s="6">
        <f t="shared" si="0"/>
        <v>0.15407731583394479</v>
      </c>
      <c r="AL12" s="6">
        <f t="shared" si="0"/>
        <v>0.15407731583394479</v>
      </c>
      <c r="AM12" s="6">
        <f t="shared" si="0"/>
        <v>0.1722040588732324</v>
      </c>
      <c r="AN12" s="6">
        <f t="shared" si="0"/>
        <v>0.17522518271311369</v>
      </c>
      <c r="AO12" s="6">
        <f t="shared" si="0"/>
        <v>0.18126743039287621</v>
      </c>
      <c r="AP12" s="6">
        <f t="shared" si="0"/>
        <v>0.20543642111192639</v>
      </c>
      <c r="AQ12" s="6">
        <f t="shared" si="0"/>
        <v>0.22356316415121399</v>
      </c>
      <c r="AR12" s="6">
        <f t="shared" si="0"/>
        <v>0.29607013630836448</v>
      </c>
      <c r="AS12" s="6">
        <f t="shared" si="0"/>
        <v>0.3564926131059899</v>
      </c>
      <c r="AT12" s="6">
        <f t="shared" si="0"/>
        <v>0.45014745214230928</v>
      </c>
      <c r="AU12" s="6">
        <f t="shared" si="0"/>
        <v>0.65558387325423562</v>
      </c>
      <c r="AV12" s="6">
        <f t="shared" si="0"/>
        <v>0.79153444604889278</v>
      </c>
      <c r="AW12" s="9">
        <f t="shared" si="0"/>
        <v>1.2144917836322706</v>
      </c>
      <c r="AX12" s="6">
        <f t="shared" si="0"/>
        <v>1.564942149058498</v>
      </c>
      <c r="AY12" s="6">
        <f t="shared" si="0"/>
        <v>1.7613151986507807</v>
      </c>
      <c r="AZ12" s="6">
        <f t="shared" si="0"/>
        <v>2.8972577624461384</v>
      </c>
      <c r="BA12" s="6">
        <f t="shared" si="0"/>
        <v>3.8700596388879074</v>
      </c>
      <c r="BB12" s="6">
        <f t="shared" si="0"/>
        <v>5.0241289457225529</v>
      </c>
      <c r="BC12" s="6">
        <f t="shared" si="0"/>
        <v>6.5830288471012883</v>
      </c>
      <c r="BD12" s="6">
        <f t="shared" si="0"/>
        <v>8.2386047113562242</v>
      </c>
      <c r="BE12" s="6">
        <f t="shared" si="0"/>
        <v>10.570912315744565</v>
      </c>
      <c r="BF12" s="6">
        <f t="shared" si="0"/>
        <v>13.993845626330044</v>
      </c>
      <c r="BG12" s="6">
        <f t="shared" si="0"/>
        <v>19.398636175877638</v>
      </c>
      <c r="BH12" s="6">
        <f t="shared" si="0"/>
        <v>23.513406845795927</v>
      </c>
      <c r="BI12" s="6">
        <f t="shared" si="0"/>
        <v>41.319910758056132</v>
      </c>
      <c r="BJ12" s="6">
        <f t="shared" si="0"/>
        <v>57.703465341732262</v>
      </c>
      <c r="BK12" s="6">
        <f t="shared" si="0"/>
        <v>77.005425554733705</v>
      </c>
      <c r="BL12" s="6">
        <f t="shared" si="0"/>
        <v>100.53091689588915</v>
      </c>
      <c r="BM12" s="6">
        <f t="shared" si="0"/>
        <v>132.46721700727406</v>
      </c>
      <c r="BN12" s="6">
        <f t="shared" si="0"/>
        <v>162.35519515521946</v>
      </c>
      <c r="BO12" s="6">
        <f t="shared" si="0"/>
        <v>198.72348393971021</v>
      </c>
      <c r="BP12" s="6">
        <f t="shared" si="0"/>
        <v>253.27893824028618</v>
      </c>
      <c r="BQ12" s="6">
        <f t="shared" ref="BQ12:BX12" si="1">1000000*BQ2/$B2</f>
        <v>307.11838619081027</v>
      </c>
      <c r="BR12" s="6">
        <f t="shared" si="1"/>
        <v>367.00008182109696</v>
      </c>
      <c r="BS12" s="6">
        <f t="shared" si="1"/>
        <v>425.63405330551262</v>
      </c>
      <c r="BT12" s="6">
        <f t="shared" si="1"/>
        <v>488.83898515966871</v>
      </c>
      <c r="BU12" s="6">
        <f t="shared" si="1"/>
        <v>568.4909151981384</v>
      </c>
      <c r="BV12" s="6">
        <f t="shared" si="1"/>
        <v>644.62323596314639</v>
      </c>
      <c r="BW12" s="6">
        <f t="shared" si="1"/>
        <v>735.50166219061487</v>
      </c>
      <c r="BX12" s="6">
        <f t="shared" si="1"/>
        <v>832.57943453751977</v>
      </c>
    </row>
    <row r="13" spans="1:76" x14ac:dyDescent="0.25">
      <c r="A13" t="s">
        <v>144</v>
      </c>
      <c r="D13" s="6">
        <f t="shared" ref="D13:BO13" si="2">1000000*D3/$B3</f>
        <v>0</v>
      </c>
      <c r="E13" s="6">
        <f t="shared" si="2"/>
        <v>0</v>
      </c>
      <c r="F13" s="6">
        <f t="shared" si="2"/>
        <v>0</v>
      </c>
      <c r="G13" s="6">
        <f t="shared" si="2"/>
        <v>0</v>
      </c>
      <c r="H13" s="6">
        <f t="shared" si="2"/>
        <v>0</v>
      </c>
      <c r="I13" s="6">
        <f t="shared" si="2"/>
        <v>0</v>
      </c>
      <c r="J13" s="6">
        <f t="shared" si="2"/>
        <v>0</v>
      </c>
      <c r="K13" s="6">
        <f t="shared" si="2"/>
        <v>0</v>
      </c>
      <c r="L13" s="6">
        <f t="shared" si="2"/>
        <v>0</v>
      </c>
      <c r="M13" s="6">
        <f t="shared" si="2"/>
        <v>3.3078723093807987E-2</v>
      </c>
      <c r="N13" s="6">
        <f t="shared" si="2"/>
        <v>3.3078723093807987E-2</v>
      </c>
      <c r="O13" s="6">
        <f t="shared" si="2"/>
        <v>3.3078723093807987E-2</v>
      </c>
      <c r="P13" s="6">
        <f t="shared" si="2"/>
        <v>3.3078723093807987E-2</v>
      </c>
      <c r="Q13" s="6">
        <f t="shared" si="2"/>
        <v>3.3078723093807987E-2</v>
      </c>
      <c r="R13" s="6">
        <f t="shared" si="2"/>
        <v>3.3078723093807987E-2</v>
      </c>
      <c r="S13" s="6">
        <f t="shared" si="2"/>
        <v>3.3078723093807987E-2</v>
      </c>
      <c r="T13" s="6">
        <f t="shared" si="2"/>
        <v>4.9618084640711976E-2</v>
      </c>
      <c r="U13" s="6">
        <f t="shared" si="2"/>
        <v>4.9618084640711976E-2</v>
      </c>
      <c r="V13" s="6">
        <f t="shared" si="2"/>
        <v>4.9618084640711976E-2</v>
      </c>
      <c r="W13" s="6">
        <f t="shared" si="2"/>
        <v>4.9618084640711976E-2</v>
      </c>
      <c r="X13" s="6">
        <f t="shared" si="2"/>
        <v>4.9618084640711976E-2</v>
      </c>
      <c r="Y13" s="6">
        <f t="shared" si="2"/>
        <v>4.9618084640711976E-2</v>
      </c>
      <c r="Z13" s="6">
        <f t="shared" si="2"/>
        <v>4.9618084640711976E-2</v>
      </c>
      <c r="AA13" s="6">
        <f t="shared" si="2"/>
        <v>4.9618084640711976E-2</v>
      </c>
      <c r="AB13" s="6">
        <f t="shared" si="2"/>
        <v>4.9618084640711976E-2</v>
      </c>
      <c r="AC13" s="6">
        <f t="shared" si="2"/>
        <v>4.9618084640711976E-2</v>
      </c>
      <c r="AD13" s="6">
        <f t="shared" si="2"/>
        <v>4.9618084640711976E-2</v>
      </c>
      <c r="AE13" s="6">
        <f t="shared" si="2"/>
        <v>4.9618084640711976E-2</v>
      </c>
      <c r="AF13" s="6">
        <f t="shared" si="2"/>
        <v>4.9618084640711976E-2</v>
      </c>
      <c r="AG13" s="6">
        <f t="shared" si="2"/>
        <v>4.9618084640711976E-2</v>
      </c>
      <c r="AH13" s="6">
        <f t="shared" si="2"/>
        <v>0.33078723093807982</v>
      </c>
      <c r="AI13" s="9">
        <f t="shared" si="2"/>
        <v>1.0254404159080475</v>
      </c>
      <c r="AJ13" s="6">
        <f t="shared" si="2"/>
        <v>2.5636010397701186</v>
      </c>
      <c r="AK13" s="6">
        <f t="shared" si="2"/>
        <v>3.787513794241014</v>
      </c>
      <c r="AL13" s="6">
        <f t="shared" si="2"/>
        <v>5.3256744181030857</v>
      </c>
      <c r="AM13" s="6">
        <f t="shared" si="2"/>
        <v>7.4923307807475084</v>
      </c>
      <c r="AN13" s="6">
        <f t="shared" si="2"/>
        <v>10.833281813222115</v>
      </c>
      <c r="AO13" s="6">
        <f t="shared" si="2"/>
        <v>14.686953053650745</v>
      </c>
      <c r="AP13" s="6">
        <f t="shared" si="2"/>
        <v>18.656399824907702</v>
      </c>
      <c r="AQ13" s="6">
        <f t="shared" si="2"/>
        <v>28.017678460455361</v>
      </c>
      <c r="AR13" s="6">
        <f t="shared" si="2"/>
        <v>33.674140109496527</v>
      </c>
      <c r="AS13" s="6">
        <f t="shared" si="2"/>
        <v>41.381482590353791</v>
      </c>
      <c r="AT13" s="6">
        <f t="shared" si="2"/>
        <v>51.090087818386429</v>
      </c>
      <c r="AU13" s="6">
        <f t="shared" si="2"/>
        <v>63.808856847955603</v>
      </c>
      <c r="AV13" s="6">
        <f t="shared" si="2"/>
        <v>76.676480131446908</v>
      </c>
      <c r="AW13" s="6">
        <f t="shared" si="2"/>
        <v>97.301063980436183</v>
      </c>
      <c r="AX13" s="6">
        <f t="shared" si="2"/>
        <v>121.97779140841693</v>
      </c>
      <c r="AY13" s="6">
        <f t="shared" si="2"/>
        <v>151.69902410820342</v>
      </c>
      <c r="AZ13" s="6">
        <f t="shared" si="2"/>
        <v>167.85798033952861</v>
      </c>
      <c r="BA13" s="6">
        <f t="shared" si="2"/>
        <v>206.11352359751754</v>
      </c>
      <c r="BB13" s="6">
        <f t="shared" si="2"/>
        <v>206.11352359751754</v>
      </c>
      <c r="BC13" s="6">
        <f t="shared" si="2"/>
        <v>292.08512491832448</v>
      </c>
      <c r="BD13" s="6">
        <f t="shared" si="2"/>
        <v>349.92327224784776</v>
      </c>
      <c r="BE13" s="6">
        <f t="shared" si="2"/>
        <v>409.29958020123308</v>
      </c>
      <c r="BF13" s="6">
        <f t="shared" si="2"/>
        <v>462.77133608237369</v>
      </c>
      <c r="BG13" s="6">
        <f t="shared" si="2"/>
        <v>521.0891248967572</v>
      </c>
      <c r="BH13" s="6">
        <f t="shared" si="2"/>
        <v>590.67021892458229</v>
      </c>
      <c r="BI13" s="6">
        <f t="shared" si="2"/>
        <v>678.69270107720536</v>
      </c>
      <c r="BJ13" s="6">
        <f t="shared" si="2"/>
        <v>777.69731929697264</v>
      </c>
      <c r="BK13" s="6">
        <f t="shared" si="2"/>
        <v>886.14591296002209</v>
      </c>
      <c r="BL13" s="6">
        <f t="shared" si="2"/>
        <v>978.10476316080826</v>
      </c>
      <c r="BM13" s="6">
        <f t="shared" si="2"/>
        <v>1057.3117656089314</v>
      </c>
      <c r="BN13" s="6">
        <f t="shared" si="2"/>
        <v>1144.1268743686305</v>
      </c>
      <c r="BO13" s="6">
        <f t="shared" si="2"/>
        <v>1230.2969480280003</v>
      </c>
      <c r="BP13" s="6">
        <f t="shared" ref="BP13:BX13" si="3">1000000*BP3/$B3</f>
        <v>1332.8906077034458</v>
      </c>
      <c r="BQ13" s="6">
        <f t="shared" si="3"/>
        <v>1430.6216950841015</v>
      </c>
      <c r="BR13" s="6">
        <f t="shared" si="3"/>
        <v>1529.4278409653059</v>
      </c>
      <c r="BS13" s="6">
        <f t="shared" si="3"/>
        <v>1615.7136901555041</v>
      </c>
      <c r="BT13" s="6">
        <f t="shared" si="3"/>
        <v>1682.6981044204651</v>
      </c>
      <c r="BU13" s="6">
        <f t="shared" si="3"/>
        <v>1749.7321367700672</v>
      </c>
      <c r="BV13" s="6">
        <f t="shared" si="3"/>
        <v>1828.823363687362</v>
      </c>
      <c r="BW13" s="6">
        <f t="shared" si="3"/>
        <v>1906.0291033883097</v>
      </c>
      <c r="BX13" s="6">
        <f t="shared" si="3"/>
        <v>1981.8620760808647</v>
      </c>
    </row>
    <row r="14" spans="1:76" x14ac:dyDescent="0.25">
      <c r="A14" t="s">
        <v>208</v>
      </c>
      <c r="D14" s="6">
        <f t="shared" ref="D14:BO14" si="4">1000000*D4/$B4</f>
        <v>0</v>
      </c>
      <c r="E14" s="6">
        <f t="shared" si="4"/>
        <v>0</v>
      </c>
      <c r="F14" s="6">
        <f t="shared" si="4"/>
        <v>0</v>
      </c>
      <c r="G14" s="6">
        <f t="shared" si="4"/>
        <v>0</v>
      </c>
      <c r="H14" s="6">
        <f t="shared" si="4"/>
        <v>0</v>
      </c>
      <c r="I14" s="6">
        <f t="shared" si="4"/>
        <v>0</v>
      </c>
      <c r="J14" s="6">
        <f t="shared" si="4"/>
        <v>0</v>
      </c>
      <c r="K14" s="6">
        <f t="shared" si="4"/>
        <v>0</v>
      </c>
      <c r="L14" s="6">
        <f t="shared" si="4"/>
        <v>0</v>
      </c>
      <c r="M14" s="6">
        <f t="shared" si="4"/>
        <v>0</v>
      </c>
      <c r="N14" s="6">
        <f t="shared" si="4"/>
        <v>2.1388188390072133E-2</v>
      </c>
      <c r="O14" s="6">
        <f t="shared" si="4"/>
        <v>2.1388188390072133E-2</v>
      </c>
      <c r="P14" s="6">
        <f t="shared" si="4"/>
        <v>2.1388188390072133E-2</v>
      </c>
      <c r="Q14" s="6">
        <f t="shared" si="4"/>
        <v>2.1388188390072133E-2</v>
      </c>
      <c r="R14" s="6">
        <f t="shared" si="4"/>
        <v>2.1388188390072133E-2</v>
      </c>
      <c r="S14" s="6">
        <f t="shared" si="4"/>
        <v>2.1388188390072133E-2</v>
      </c>
      <c r="T14" s="6">
        <f t="shared" si="4"/>
        <v>2.1388188390072133E-2</v>
      </c>
      <c r="U14" s="6">
        <f t="shared" si="4"/>
        <v>2.1388188390072133E-2</v>
      </c>
      <c r="V14" s="6">
        <f t="shared" si="4"/>
        <v>4.2776376780144267E-2</v>
      </c>
      <c r="W14" s="6">
        <f t="shared" si="4"/>
        <v>4.2776376780144267E-2</v>
      </c>
      <c r="X14" s="6">
        <f t="shared" si="4"/>
        <v>4.2776376780144267E-2</v>
      </c>
      <c r="Y14" s="6">
        <f t="shared" si="4"/>
        <v>4.2776376780144267E-2</v>
      </c>
      <c r="Z14" s="6">
        <f t="shared" si="4"/>
        <v>4.2776376780144267E-2</v>
      </c>
      <c r="AA14" s="6">
        <f t="shared" si="4"/>
        <v>4.2776376780144267E-2</v>
      </c>
      <c r="AB14" s="6">
        <f t="shared" si="4"/>
        <v>4.2776376780144267E-2</v>
      </c>
      <c r="AC14" s="6">
        <f t="shared" si="4"/>
        <v>4.2776376780144267E-2</v>
      </c>
      <c r="AD14" s="6">
        <f t="shared" si="4"/>
        <v>4.2776376780144267E-2</v>
      </c>
      <c r="AE14" s="6">
        <f t="shared" si="4"/>
        <v>4.2776376780144267E-2</v>
      </c>
      <c r="AF14" s="6">
        <f t="shared" si="4"/>
        <v>4.2776376780144267E-2</v>
      </c>
      <c r="AG14" s="6">
        <f t="shared" si="4"/>
        <v>4.2776376780144267E-2</v>
      </c>
      <c r="AH14" s="6">
        <f t="shared" si="4"/>
        <v>4.2776376780144267E-2</v>
      </c>
      <c r="AI14" s="6">
        <f t="shared" si="4"/>
        <v>4.2776376780144267E-2</v>
      </c>
      <c r="AJ14" s="6">
        <f t="shared" si="4"/>
        <v>4.2776376780144267E-2</v>
      </c>
      <c r="AK14" s="6">
        <f t="shared" si="4"/>
        <v>4.2776376780144267E-2</v>
      </c>
      <c r="AL14" s="6">
        <f t="shared" si="4"/>
        <v>0.12832913034043281</v>
      </c>
      <c r="AM14" s="6">
        <f t="shared" si="4"/>
        <v>0.27804644907093773</v>
      </c>
      <c r="AN14" s="6">
        <f t="shared" si="4"/>
        <v>0.32082282585108202</v>
      </c>
      <c r="AO14" s="6">
        <f t="shared" si="4"/>
        <v>0.68442202848230826</v>
      </c>
      <c r="AP14" s="6">
        <f t="shared" si="4"/>
        <v>0.96246847755324605</v>
      </c>
      <c r="AQ14" s="9">
        <f t="shared" si="4"/>
        <v>1.7966078247660593</v>
      </c>
      <c r="AR14" s="6">
        <f t="shared" si="4"/>
        <v>2.5665826068086561</v>
      </c>
      <c r="AS14" s="6">
        <f t="shared" si="4"/>
        <v>3.5290510843619018</v>
      </c>
      <c r="AT14" s="6">
        <f t="shared" si="4"/>
        <v>4.7481778225960136</v>
      </c>
      <c r="AU14" s="6">
        <f t="shared" si="4"/>
        <v>5.5395407930286824</v>
      </c>
      <c r="AV14" s="6">
        <f t="shared" si="4"/>
        <v>8.5552753560288526</v>
      </c>
      <c r="AW14" s="6">
        <f t="shared" si="4"/>
        <v>10.694094195036067</v>
      </c>
      <c r="AX14" s="6">
        <f t="shared" si="4"/>
        <v>14.394250786518546</v>
      </c>
      <c r="AY14" s="6">
        <f t="shared" si="4"/>
        <v>22.949526142547398</v>
      </c>
      <c r="AZ14" s="6">
        <f t="shared" si="4"/>
        <v>36.252979321172269</v>
      </c>
      <c r="BA14" s="6">
        <f t="shared" si="4"/>
        <v>48.700904964194251</v>
      </c>
      <c r="BB14" s="6">
        <f t="shared" si="4"/>
        <v>48.700904964194251</v>
      </c>
      <c r="BC14" s="6">
        <f t="shared" si="4"/>
        <v>111.9030016568574</v>
      </c>
      <c r="BD14" s="6">
        <f t="shared" si="4"/>
        <v>136.69191200095099</v>
      </c>
      <c r="BE14" s="6">
        <f t="shared" si="4"/>
        <v>166.78509306578249</v>
      </c>
      <c r="BF14" s="6">
        <f t="shared" si="4"/>
        <v>212.64136897409716</v>
      </c>
      <c r="BG14" s="6">
        <f t="shared" si="4"/>
        <v>251.26843720656743</v>
      </c>
      <c r="BH14" s="6">
        <f t="shared" si="4"/>
        <v>297.50970050590337</v>
      </c>
      <c r="BI14" s="6">
        <f t="shared" si="4"/>
        <v>384.19602805086572</v>
      </c>
      <c r="BJ14" s="6">
        <f t="shared" si="4"/>
        <v>436.53292504137227</v>
      </c>
      <c r="BK14" s="6">
        <f t="shared" si="4"/>
        <v>542.70389220969037</v>
      </c>
      <c r="BL14" s="6">
        <f t="shared" si="4"/>
        <v>615.29540360559508</v>
      </c>
      <c r="BM14" s="6">
        <f t="shared" si="4"/>
        <v>751.49538727357447</v>
      </c>
      <c r="BN14" s="6">
        <f t="shared" si="4"/>
        <v>853.06789393802705</v>
      </c>
      <c r="BO14" s="6">
        <f t="shared" si="4"/>
        <v>1059.0361481344216</v>
      </c>
      <c r="BP14" s="6">
        <f t="shared" ref="BP14:BX14" si="5">1000000*BP4/$B4</f>
        <v>1235.9378543087082</v>
      </c>
      <c r="BQ14" s="6">
        <f t="shared" si="5"/>
        <v>1405.6103528071505</v>
      </c>
      <c r="BR14" s="6">
        <f t="shared" si="5"/>
        <v>1566.3639767469326</v>
      </c>
      <c r="BS14" s="6">
        <f t="shared" si="5"/>
        <v>1713.4077719286786</v>
      </c>
      <c r="BT14" s="6">
        <f t="shared" si="5"/>
        <v>1881.2194980371846</v>
      </c>
      <c r="BU14" s="6">
        <f t="shared" si="5"/>
        <v>2051.6191949408894</v>
      </c>
      <c r="BV14" s="6">
        <f t="shared" si="5"/>
        <v>2226.8953987975306</v>
      </c>
      <c r="BW14" s="6">
        <f t="shared" si="5"/>
        <v>2396.8673319334334</v>
      </c>
      <c r="BX14" s="6">
        <f t="shared" si="5"/>
        <v>2549.4506679082083</v>
      </c>
    </row>
    <row r="15" spans="1:76" x14ac:dyDescent="0.25">
      <c r="A15" t="s">
        <v>127</v>
      </c>
      <c r="D15" s="6">
        <f t="shared" ref="D15:BO15" si="6">1000000*D5/$B5</f>
        <v>0</v>
      </c>
      <c r="E15" s="6">
        <f t="shared" si="6"/>
        <v>0</v>
      </c>
      <c r="F15" s="6">
        <f t="shared" si="6"/>
        <v>0</v>
      </c>
      <c r="G15" s="6">
        <f t="shared" si="6"/>
        <v>0</v>
      </c>
      <c r="H15" s="6">
        <f t="shared" si="6"/>
        <v>0</v>
      </c>
      <c r="I15" s="6">
        <f t="shared" si="6"/>
        <v>1.1935461332196569E-2</v>
      </c>
      <c r="J15" s="6">
        <f t="shared" si="6"/>
        <v>4.7741845328786274E-2</v>
      </c>
      <c r="K15" s="6">
        <f t="shared" si="6"/>
        <v>4.7741845328786274E-2</v>
      </c>
      <c r="L15" s="6">
        <f t="shared" si="6"/>
        <v>4.7741845328786274E-2</v>
      </c>
      <c r="M15" s="6">
        <f t="shared" si="6"/>
        <v>5.9677306660982844E-2</v>
      </c>
      <c r="N15" s="6">
        <f t="shared" si="6"/>
        <v>9.5483690657572548E-2</v>
      </c>
      <c r="O15" s="6">
        <f t="shared" si="6"/>
        <v>0.11935461332196569</v>
      </c>
      <c r="P15" s="6">
        <f t="shared" si="6"/>
        <v>0.14322553598635882</v>
      </c>
      <c r="Q15" s="6">
        <f t="shared" si="6"/>
        <v>0.14322553598635882</v>
      </c>
      <c r="R15" s="6">
        <f t="shared" si="6"/>
        <v>0.14322553598635882</v>
      </c>
      <c r="S15" s="6">
        <f t="shared" si="6"/>
        <v>0.14322553598635882</v>
      </c>
      <c r="T15" s="6">
        <f t="shared" si="6"/>
        <v>0.1551609973185554</v>
      </c>
      <c r="U15" s="6">
        <f t="shared" si="6"/>
        <v>0.1551609973185554</v>
      </c>
      <c r="V15" s="6">
        <f t="shared" si="6"/>
        <v>0.16709645865075196</v>
      </c>
      <c r="W15" s="6">
        <f t="shared" si="6"/>
        <v>0.16709645865075196</v>
      </c>
      <c r="X15" s="6">
        <f t="shared" si="6"/>
        <v>0.1909673813151451</v>
      </c>
      <c r="Y15" s="6">
        <f t="shared" si="6"/>
        <v>0.1909673813151451</v>
      </c>
      <c r="Z15" s="6">
        <f t="shared" si="6"/>
        <v>0.1909673813151451</v>
      </c>
      <c r="AA15" s="6">
        <f t="shared" si="6"/>
        <v>0.1909673813151451</v>
      </c>
      <c r="AB15" s="6">
        <f t="shared" si="6"/>
        <v>0.1909673813151451</v>
      </c>
      <c r="AC15" s="6">
        <f t="shared" si="6"/>
        <v>0.1909673813151451</v>
      </c>
      <c r="AD15" s="6">
        <f t="shared" si="6"/>
        <v>0.1909673813151451</v>
      </c>
      <c r="AE15" s="6">
        <f t="shared" si="6"/>
        <v>0.1909673813151451</v>
      </c>
      <c r="AF15" s="6">
        <f t="shared" si="6"/>
        <v>0.1909673813151451</v>
      </c>
      <c r="AG15" s="6">
        <f t="shared" si="6"/>
        <v>0.1909673813151451</v>
      </c>
      <c r="AH15" s="6">
        <f t="shared" si="6"/>
        <v>0.1909673813151451</v>
      </c>
      <c r="AI15" s="6">
        <f t="shared" si="6"/>
        <v>0.1909673813151451</v>
      </c>
      <c r="AJ15" s="6">
        <f t="shared" si="6"/>
        <v>0.1909673813151451</v>
      </c>
      <c r="AK15" s="6">
        <f t="shared" si="6"/>
        <v>0.1909673813151451</v>
      </c>
      <c r="AL15" s="6">
        <f t="shared" si="6"/>
        <v>0.20290284264734165</v>
      </c>
      <c r="AM15" s="6">
        <f t="shared" si="6"/>
        <v>0.32225745596930733</v>
      </c>
      <c r="AN15" s="6">
        <f t="shared" si="6"/>
        <v>0.54903122128104209</v>
      </c>
      <c r="AO15" s="6">
        <f t="shared" si="6"/>
        <v>0.57290214394543526</v>
      </c>
      <c r="AP15" s="6">
        <f t="shared" si="6"/>
        <v>0.94290144524352892</v>
      </c>
      <c r="AQ15" s="9">
        <f t="shared" si="6"/>
        <v>1.5516099731855539</v>
      </c>
      <c r="AR15" s="6">
        <f t="shared" si="6"/>
        <v>1.8977383518192543</v>
      </c>
      <c r="AS15" s="6">
        <f t="shared" si="6"/>
        <v>2.3393504211105274</v>
      </c>
      <c r="AT15" s="6">
        <f t="shared" si="6"/>
        <v>3.1270908690355008</v>
      </c>
      <c r="AU15" s="6">
        <f t="shared" si="6"/>
        <v>5.7528923621187458</v>
      </c>
      <c r="AV15" s="6">
        <f t="shared" si="6"/>
        <v>7.9967590925717005</v>
      </c>
      <c r="AW15" s="6">
        <f t="shared" si="6"/>
        <v>9.5364336044250582</v>
      </c>
      <c r="AX15" s="6">
        <f t="shared" si="6"/>
        <v>12.412879785484431</v>
      </c>
      <c r="AY15" s="6">
        <f t="shared" si="6"/>
        <v>14.036102526663164</v>
      </c>
      <c r="AZ15" s="6">
        <f t="shared" si="6"/>
        <v>17.3899671610104</v>
      </c>
      <c r="BA15" s="6">
        <f t="shared" si="6"/>
        <v>22.772860221831053</v>
      </c>
      <c r="BB15" s="6">
        <f t="shared" si="6"/>
        <v>24.80188864830447</v>
      </c>
      <c r="BC15" s="6">
        <f t="shared" si="6"/>
        <v>43.862820395822389</v>
      </c>
      <c r="BD15" s="6">
        <f t="shared" si="6"/>
        <v>54.724090208121268</v>
      </c>
      <c r="BE15" s="6">
        <f t="shared" si="6"/>
        <v>69.165998420079106</v>
      </c>
      <c r="BF15" s="6">
        <f t="shared" si="6"/>
        <v>86.794674807733443</v>
      </c>
      <c r="BG15" s="6">
        <f t="shared" si="6"/>
        <v>110.48656555214363</v>
      </c>
      <c r="BH15" s="6">
        <f t="shared" si="6"/>
        <v>147.12843184198709</v>
      </c>
      <c r="BI15" s="6">
        <f t="shared" si="6"/>
        <v>182.85126760925144</v>
      </c>
      <c r="BJ15" s="6">
        <f t="shared" si="6"/>
        <v>236.89503652143748</v>
      </c>
      <c r="BK15" s="6">
        <f t="shared" si="6"/>
        <v>265.12240257208236</v>
      </c>
      <c r="BL15" s="6">
        <f t="shared" si="6"/>
        <v>296.87072971572525</v>
      </c>
      <c r="BM15" s="6">
        <f t="shared" si="6"/>
        <v>346.79676446830348</v>
      </c>
      <c r="BN15" s="6">
        <f t="shared" si="6"/>
        <v>393.70312750383601</v>
      </c>
      <c r="BO15" s="6">
        <f t="shared" si="6"/>
        <v>445.46722330157252</v>
      </c>
      <c r="BP15" s="6">
        <f t="shared" ref="BP15:BX15" si="7">1000000*BP5/$B5</f>
        <v>524.42030001405283</v>
      </c>
      <c r="BQ15" s="6">
        <f t="shared" si="7"/>
        <v>607.16885343017157</v>
      </c>
      <c r="BR15" s="6">
        <f t="shared" si="7"/>
        <v>688.61644156108105</v>
      </c>
      <c r="BS15" s="6">
        <f t="shared" si="7"/>
        <v>741.13247142274588</v>
      </c>
      <c r="BT15" s="6">
        <f t="shared" si="7"/>
        <v>798.30333120396745</v>
      </c>
      <c r="BU15" s="6">
        <f t="shared" si="7"/>
        <v>857.06160734237119</v>
      </c>
      <c r="BV15" s="6">
        <f t="shared" si="7"/>
        <v>929.43824486081121</v>
      </c>
      <c r="BW15" s="6">
        <f t="shared" si="7"/>
        <v>1012.0555082022757</v>
      </c>
      <c r="BX15" s="6">
        <f t="shared" si="7"/>
        <v>1088.0247195817069</v>
      </c>
    </row>
    <row r="16" spans="1:76" x14ac:dyDescent="0.25">
      <c r="A16" t="s">
        <v>115</v>
      </c>
      <c r="D16" s="6">
        <f t="shared" ref="D16:BO16" si="8">1000000*D6/$B6</f>
        <v>0</v>
      </c>
      <c r="E16" s="6">
        <f t="shared" si="8"/>
        <v>0</v>
      </c>
      <c r="F16" s="6">
        <f t="shared" si="8"/>
        <v>3.0640300626696794E-2</v>
      </c>
      <c r="G16" s="6">
        <f t="shared" si="8"/>
        <v>4.5960450940045187E-2</v>
      </c>
      <c r="H16" s="6">
        <f t="shared" si="8"/>
        <v>4.5960450940045187E-2</v>
      </c>
      <c r="I16" s="6">
        <f t="shared" si="8"/>
        <v>4.5960450940045187E-2</v>
      </c>
      <c r="J16" s="6">
        <f t="shared" si="8"/>
        <v>6.1280601253393588E-2</v>
      </c>
      <c r="K16" s="6">
        <f t="shared" si="8"/>
        <v>7.6600751566741981E-2</v>
      </c>
      <c r="L16" s="6">
        <f t="shared" si="8"/>
        <v>7.6600751566741981E-2</v>
      </c>
      <c r="M16" s="6">
        <f t="shared" si="8"/>
        <v>7.6600751566741981E-2</v>
      </c>
      <c r="N16" s="6">
        <f t="shared" si="8"/>
        <v>9.1920901880090375E-2</v>
      </c>
      <c r="O16" s="6">
        <f t="shared" si="8"/>
        <v>9.1920901880090375E-2</v>
      </c>
      <c r="P16" s="6">
        <f t="shared" si="8"/>
        <v>9.1920901880090375E-2</v>
      </c>
      <c r="Q16" s="6">
        <f t="shared" si="8"/>
        <v>9.1920901880090375E-2</v>
      </c>
      <c r="R16" s="6">
        <f t="shared" si="8"/>
        <v>9.1920901880090375E-2</v>
      </c>
      <c r="S16" s="6">
        <f t="shared" si="8"/>
        <v>9.1920901880090375E-2</v>
      </c>
      <c r="T16" s="6">
        <f t="shared" si="8"/>
        <v>9.1920901880090375E-2</v>
      </c>
      <c r="U16" s="6">
        <f t="shared" si="8"/>
        <v>0.16852165344683237</v>
      </c>
      <c r="V16" s="6">
        <f t="shared" si="8"/>
        <v>0.16852165344683237</v>
      </c>
      <c r="W16" s="6">
        <f t="shared" si="8"/>
        <v>0.16852165344683237</v>
      </c>
      <c r="X16" s="6">
        <f t="shared" si="8"/>
        <v>0.16852165344683237</v>
      </c>
      <c r="Y16" s="6">
        <f t="shared" si="8"/>
        <v>0.16852165344683237</v>
      </c>
      <c r="Z16" s="6">
        <f t="shared" si="8"/>
        <v>0.16852165344683237</v>
      </c>
      <c r="AA16" s="6">
        <f t="shared" si="8"/>
        <v>0.16852165344683237</v>
      </c>
      <c r="AB16" s="6">
        <f t="shared" si="8"/>
        <v>0.18384180376018075</v>
      </c>
      <c r="AC16" s="6">
        <f t="shared" si="8"/>
        <v>0.18384180376018075</v>
      </c>
      <c r="AD16" s="6">
        <f t="shared" si="8"/>
        <v>0.18384180376018075</v>
      </c>
      <c r="AE16" s="6">
        <f t="shared" si="8"/>
        <v>0.18384180376018075</v>
      </c>
      <c r="AF16" s="6">
        <f t="shared" si="8"/>
        <v>0.18384180376018075</v>
      </c>
      <c r="AG16" s="6">
        <f t="shared" si="8"/>
        <v>0.18384180376018075</v>
      </c>
      <c r="AH16" s="6">
        <f t="shared" si="8"/>
        <v>0.18384180376018075</v>
      </c>
      <c r="AI16" s="6">
        <f t="shared" si="8"/>
        <v>0.18384180376018075</v>
      </c>
      <c r="AJ16" s="6">
        <f t="shared" si="8"/>
        <v>0.18384180376018075</v>
      </c>
      <c r="AK16" s="6">
        <f t="shared" si="8"/>
        <v>0.18384180376018075</v>
      </c>
      <c r="AL16" s="6">
        <f t="shared" si="8"/>
        <v>0.21448210438687754</v>
      </c>
      <c r="AM16" s="6">
        <f t="shared" si="8"/>
        <v>0.27576270564027111</v>
      </c>
      <c r="AN16" s="6">
        <f t="shared" si="8"/>
        <v>0.58216571190723909</v>
      </c>
      <c r="AO16" s="6">
        <f t="shared" si="8"/>
        <v>0.87324856786085858</v>
      </c>
      <c r="AP16" s="9">
        <f t="shared" si="8"/>
        <v>1.5320150313348397</v>
      </c>
      <c r="AQ16" s="6">
        <f t="shared" si="8"/>
        <v>1.9916195407352915</v>
      </c>
      <c r="AR16" s="6">
        <f t="shared" si="8"/>
        <v>2.9261487098495436</v>
      </c>
      <c r="AS16" s="6">
        <f t="shared" si="8"/>
        <v>3.1253106639230728</v>
      </c>
      <c r="AT16" s="6">
        <f t="shared" si="8"/>
        <v>4.4122032902443378</v>
      </c>
      <c r="AU16" s="6">
        <f t="shared" si="8"/>
        <v>5.8216571190723903</v>
      </c>
      <c r="AV16" s="6">
        <f t="shared" si="8"/>
        <v>10.050018605556549</v>
      </c>
      <c r="AW16" s="6">
        <f t="shared" si="8"/>
        <v>14.692024150501112</v>
      </c>
      <c r="AX16" s="6">
        <f t="shared" si="8"/>
        <v>17.40369075596378</v>
      </c>
      <c r="AY16" s="6">
        <f t="shared" si="8"/>
        <v>18.675263231971694</v>
      </c>
      <c r="AZ16" s="6">
        <f t="shared" si="8"/>
        <v>27.484349662147022</v>
      </c>
      <c r="BA16" s="6">
        <f t="shared" si="8"/>
        <v>35.129104668507871</v>
      </c>
      <c r="BB16" s="6">
        <f t="shared" si="8"/>
        <v>35.129104668507871</v>
      </c>
      <c r="BC16" s="6">
        <f t="shared" si="8"/>
        <v>56.393473303435449</v>
      </c>
      <c r="BD16" s="6">
        <f t="shared" si="8"/>
        <v>68.879395808814394</v>
      </c>
      <c r="BE16" s="6">
        <f t="shared" si="8"/>
        <v>69.43092122009493</v>
      </c>
      <c r="BF16" s="6">
        <f t="shared" si="8"/>
        <v>102.38456454410733</v>
      </c>
      <c r="BG16" s="6">
        <f t="shared" si="8"/>
        <v>118.19495966748288</v>
      </c>
      <c r="BH16" s="6">
        <f t="shared" si="8"/>
        <v>139.78105145899076</v>
      </c>
      <c r="BI16" s="6">
        <f t="shared" si="8"/>
        <v>168.06204893743191</v>
      </c>
      <c r="BJ16" s="6">
        <f t="shared" si="8"/>
        <v>195.45447769769885</v>
      </c>
      <c r="BK16" s="6">
        <f t="shared" si="8"/>
        <v>221.57533398195787</v>
      </c>
      <c r="BL16" s="6">
        <f t="shared" si="8"/>
        <v>248.845201539718</v>
      </c>
      <c r="BM16" s="6">
        <f t="shared" si="8"/>
        <v>308.28738475550978</v>
      </c>
      <c r="BN16" s="6">
        <f t="shared" si="8"/>
        <v>346.57244038856743</v>
      </c>
      <c r="BO16" s="6">
        <f t="shared" si="8"/>
        <v>392.19584802171897</v>
      </c>
      <c r="BP16" s="6">
        <f t="shared" ref="BP16:BX16" si="9">1000000*BP6/$B6</f>
        <v>452.72576190975849</v>
      </c>
      <c r="BQ16" s="6">
        <f t="shared" si="9"/>
        <v>511.72366076646313</v>
      </c>
      <c r="BR16" s="6">
        <f t="shared" si="9"/>
        <v>583.77432769014069</v>
      </c>
      <c r="BS16" s="6">
        <f t="shared" si="9"/>
        <v>623.65267895578654</v>
      </c>
      <c r="BT16" s="6">
        <f t="shared" si="9"/>
        <v>692.0111896539471</v>
      </c>
      <c r="BU16" s="6">
        <f t="shared" si="9"/>
        <v>809.31758060325569</v>
      </c>
      <c r="BV16" s="6">
        <f t="shared" si="9"/>
        <v>884.72336044555652</v>
      </c>
      <c r="BW16" s="6">
        <f t="shared" si="9"/>
        <v>918.12128812865603</v>
      </c>
      <c r="BX16" s="6">
        <f t="shared" si="9"/>
        <v>998.90444073094216</v>
      </c>
    </row>
    <row r="17" spans="1:76" x14ac:dyDescent="0.25">
      <c r="A17" t="s">
        <v>140</v>
      </c>
      <c r="D17" s="6">
        <f t="shared" ref="D17:BO17" si="10">1000000*D7/$B7</f>
        <v>0</v>
      </c>
      <c r="E17" s="6">
        <f t="shared" si="10"/>
        <v>0</v>
      </c>
      <c r="F17" s="6">
        <f t="shared" si="10"/>
        <v>0</v>
      </c>
      <c r="G17" s="6">
        <f t="shared" si="10"/>
        <v>0</v>
      </c>
      <c r="H17" s="6">
        <f t="shared" si="10"/>
        <v>0</v>
      </c>
      <c r="I17" s="6">
        <f t="shared" si="10"/>
        <v>0</v>
      </c>
      <c r="J17" s="6">
        <f t="shared" si="10"/>
        <v>0</v>
      </c>
      <c r="K17" s="6">
        <f t="shared" si="10"/>
        <v>0</v>
      </c>
      <c r="L17" s="6">
        <f t="shared" si="10"/>
        <v>0</v>
      </c>
      <c r="M17" s="6">
        <f t="shared" si="10"/>
        <v>0</v>
      </c>
      <c r="N17" s="6">
        <f t="shared" si="10"/>
        <v>0</v>
      </c>
      <c r="O17" s="6">
        <f t="shared" si="10"/>
        <v>0</v>
      </c>
      <c r="P17" s="6">
        <f t="shared" si="10"/>
        <v>0</v>
      </c>
      <c r="Q17" s="6">
        <f t="shared" si="10"/>
        <v>0</v>
      </c>
      <c r="R17" s="6">
        <f t="shared" si="10"/>
        <v>0</v>
      </c>
      <c r="S17" s="6">
        <f t="shared" si="10"/>
        <v>0</v>
      </c>
      <c r="T17" s="6">
        <f t="shared" si="10"/>
        <v>0</v>
      </c>
      <c r="U17" s="6">
        <f t="shared" si="10"/>
        <v>0</v>
      </c>
      <c r="V17" s="6">
        <f t="shared" si="10"/>
        <v>0</v>
      </c>
      <c r="W17" s="6">
        <f t="shared" si="10"/>
        <v>0</v>
      </c>
      <c r="X17" s="6">
        <f t="shared" si="10"/>
        <v>0</v>
      </c>
      <c r="Y17" s="6">
        <f t="shared" si="10"/>
        <v>0</v>
      </c>
      <c r="Z17" s="6">
        <f t="shared" si="10"/>
        <v>0</v>
      </c>
      <c r="AA17" s="6">
        <f t="shared" si="10"/>
        <v>0</v>
      </c>
      <c r="AB17" s="6">
        <f t="shared" si="10"/>
        <v>0</v>
      </c>
      <c r="AC17" s="6">
        <f t="shared" si="10"/>
        <v>0</v>
      </c>
      <c r="AD17" s="6">
        <f t="shared" si="10"/>
        <v>0</v>
      </c>
      <c r="AE17" s="6">
        <f t="shared" si="10"/>
        <v>0</v>
      </c>
      <c r="AF17" s="6">
        <f t="shared" si="10"/>
        <v>2.3811522560066321E-2</v>
      </c>
      <c r="AG17" s="6">
        <f t="shared" si="10"/>
        <v>5.9528806400165807E-2</v>
      </c>
      <c r="AH17" s="6">
        <f t="shared" si="10"/>
        <v>0.2143037030405969</v>
      </c>
      <c r="AI17" s="6">
        <f t="shared" si="10"/>
        <v>0.33336131584092848</v>
      </c>
      <c r="AJ17" s="6">
        <f t="shared" si="10"/>
        <v>0.51194773504142588</v>
      </c>
      <c r="AK17" s="6">
        <f t="shared" si="10"/>
        <v>0.72625143808202286</v>
      </c>
      <c r="AL17" s="9">
        <f t="shared" si="10"/>
        <v>1.1310473216031502</v>
      </c>
      <c r="AM17" s="6">
        <f t="shared" si="10"/>
        <v>1.6549008179246094</v>
      </c>
      <c r="AN17" s="6">
        <f t="shared" si="10"/>
        <v>2.9169115136081243</v>
      </c>
      <c r="AO17" s="6">
        <f t="shared" si="10"/>
        <v>4.6194353766528664</v>
      </c>
      <c r="AP17" s="6">
        <f t="shared" si="10"/>
        <v>7.060116439059664</v>
      </c>
      <c r="AQ17" s="6">
        <f t="shared" si="10"/>
        <v>11.643834531872431</v>
      </c>
      <c r="AR17" s="6">
        <f t="shared" si="10"/>
        <v>17.870547681329775</v>
      </c>
      <c r="AS17" s="6">
        <f t="shared" si="10"/>
        <v>27.811858350157465</v>
      </c>
      <c r="AT17" s="6">
        <f t="shared" si="10"/>
        <v>34.788634460256894</v>
      </c>
      <c r="AU17" s="6">
        <f t="shared" si="10"/>
        <v>41.824939376756497</v>
      </c>
      <c r="AV17" s="6">
        <f t="shared" si="10"/>
        <v>56.516648796317412</v>
      </c>
      <c r="AW17" s="6">
        <f t="shared" si="10"/>
        <v>69.327247933633089</v>
      </c>
      <c r="AX17" s="6">
        <f t="shared" si="10"/>
        <v>78.173228564697737</v>
      </c>
      <c r="AY17" s="6">
        <f t="shared" si="10"/>
        <v>85.257156526317459</v>
      </c>
      <c r="AZ17" s="6">
        <f t="shared" si="10"/>
        <v>95.746132214026673</v>
      </c>
      <c r="BA17" s="6">
        <f t="shared" si="10"/>
        <v>107.15185152029845</v>
      </c>
      <c r="BB17" s="6">
        <f t="shared" si="10"/>
        <v>119.95054489633409</v>
      </c>
      <c r="BC17" s="6">
        <f t="shared" si="10"/>
        <v>135.29707118629685</v>
      </c>
      <c r="BD17" s="6">
        <f t="shared" si="10"/>
        <v>151.5484353335421</v>
      </c>
      <c r="BE17" s="6">
        <f t="shared" si="10"/>
        <v>165.94250072110219</v>
      </c>
      <c r="BF17" s="6">
        <f t="shared" si="10"/>
        <v>178.47926734897712</v>
      </c>
      <c r="BG17" s="6">
        <f t="shared" si="10"/>
        <v>192.50425413685619</v>
      </c>
      <c r="BH17" s="6">
        <f t="shared" si="10"/>
        <v>206.6959215826557</v>
      </c>
      <c r="BI17" s="6">
        <f t="shared" si="10"/>
        <v>219.14934788157038</v>
      </c>
      <c r="BJ17" s="6">
        <f t="shared" si="10"/>
        <v>233.8767745849714</v>
      </c>
      <c r="BK17" s="6">
        <f t="shared" si="10"/>
        <v>245.37773998148344</v>
      </c>
      <c r="BL17" s="6">
        <f t="shared" si="10"/>
        <v>257.61686257735755</v>
      </c>
      <c r="BM17" s="6">
        <f t="shared" si="10"/>
        <v>274.41589174348434</v>
      </c>
      <c r="BN17" s="6">
        <f t="shared" si="10"/>
        <v>295.39384311890274</v>
      </c>
      <c r="BO17" s="6">
        <f t="shared" si="10"/>
        <v>321.65795250265592</v>
      </c>
      <c r="BP17" s="6">
        <f t="shared" ref="BP17:BX17" si="11">1000000*BP7/$B7</f>
        <v>350.10081620065512</v>
      </c>
      <c r="BQ17" s="6">
        <f t="shared" si="11"/>
        <v>384.93707370603215</v>
      </c>
      <c r="BR17" s="6">
        <f t="shared" si="11"/>
        <v>421.55919540341415</v>
      </c>
      <c r="BS17" s="6">
        <f t="shared" si="11"/>
        <v>456.09780887679034</v>
      </c>
      <c r="BT17" s="6">
        <f t="shared" si="11"/>
        <v>494.02956431497603</v>
      </c>
      <c r="BU17" s="6">
        <f t="shared" si="11"/>
        <v>531.05648189587919</v>
      </c>
      <c r="BV17" s="6">
        <f t="shared" si="11"/>
        <v>566.63089660061826</v>
      </c>
      <c r="BW17" s="6">
        <f t="shared" si="11"/>
        <v>600.85996028071361</v>
      </c>
      <c r="BX17" s="6">
        <f t="shared" si="11"/>
        <v>633.18410215600363</v>
      </c>
    </row>
    <row r="18" spans="1:76" x14ac:dyDescent="0.25">
      <c r="A18" t="s">
        <v>220</v>
      </c>
      <c r="D18" s="6">
        <f t="shared" ref="D18:BO18" si="12">1000000*D8/$B8</f>
        <v>0</v>
      </c>
      <c r="E18" s="6">
        <f t="shared" si="12"/>
        <v>0</v>
      </c>
      <c r="F18" s="6">
        <f t="shared" si="12"/>
        <v>0</v>
      </c>
      <c r="G18" s="6">
        <f t="shared" si="12"/>
        <v>0</v>
      </c>
      <c r="H18" s="6">
        <f t="shared" si="12"/>
        <v>0</v>
      </c>
      <c r="I18" s="6">
        <f t="shared" si="12"/>
        <v>0</v>
      </c>
      <c r="J18" s="6">
        <f t="shared" si="12"/>
        <v>0</v>
      </c>
      <c r="K18" s="6">
        <f t="shared" si="12"/>
        <v>0</v>
      </c>
      <c r="L18" s="6">
        <f t="shared" si="12"/>
        <v>0</v>
      </c>
      <c r="M18" s="6">
        <f t="shared" si="12"/>
        <v>0</v>
      </c>
      <c r="N18" s="6">
        <f t="shared" si="12"/>
        <v>0</v>
      </c>
      <c r="O18" s="6">
        <f t="shared" si="12"/>
        <v>0</v>
      </c>
      <c r="P18" s="6">
        <f t="shared" si="12"/>
        <v>0</v>
      </c>
      <c r="Q18" s="6">
        <f t="shared" si="12"/>
        <v>0</v>
      </c>
      <c r="R18" s="6">
        <f t="shared" si="12"/>
        <v>0</v>
      </c>
      <c r="S18" s="6">
        <f t="shared" si="12"/>
        <v>0</v>
      </c>
      <c r="T18" s="6">
        <f t="shared" si="12"/>
        <v>0</v>
      </c>
      <c r="U18" s="6">
        <f t="shared" si="12"/>
        <v>0</v>
      </c>
      <c r="V18" s="6">
        <f t="shared" si="12"/>
        <v>0</v>
      </c>
      <c r="W18" s="6">
        <f t="shared" si="12"/>
        <v>0</v>
      </c>
      <c r="X18" s="6">
        <f t="shared" si="12"/>
        <v>0</v>
      </c>
      <c r="Y18" s="6">
        <f t="shared" si="12"/>
        <v>0</v>
      </c>
      <c r="Z18" s="6">
        <f t="shared" si="12"/>
        <v>0</v>
      </c>
      <c r="AA18" s="6">
        <f t="shared" si="12"/>
        <v>0</v>
      </c>
      <c r="AB18" s="6">
        <f t="shared" si="12"/>
        <v>0</v>
      </c>
      <c r="AC18" s="6">
        <f t="shared" si="12"/>
        <v>0</v>
      </c>
      <c r="AD18" s="6">
        <f t="shared" si="12"/>
        <v>0</v>
      </c>
      <c r="AE18" s="6">
        <f t="shared" si="12"/>
        <v>0</v>
      </c>
      <c r="AF18" s="6">
        <f t="shared" si="12"/>
        <v>0</v>
      </c>
      <c r="AG18" s="6">
        <f t="shared" si="12"/>
        <v>0</v>
      </c>
      <c r="AH18" s="6">
        <f t="shared" si="12"/>
        <v>0</v>
      </c>
      <c r="AI18" s="6">
        <f t="shared" si="12"/>
        <v>0</v>
      </c>
      <c r="AJ18" s="6">
        <f t="shared" si="12"/>
        <v>0</v>
      </c>
      <c r="AK18" s="6">
        <f t="shared" si="12"/>
        <v>0</v>
      </c>
      <c r="AL18" s="6">
        <f t="shared" si="12"/>
        <v>0</v>
      </c>
      <c r="AM18" s="6">
        <f t="shared" si="12"/>
        <v>0</v>
      </c>
      <c r="AN18" s="6">
        <f t="shared" si="12"/>
        <v>0</v>
      </c>
      <c r="AO18" s="6">
        <f t="shared" si="12"/>
        <v>0</v>
      </c>
      <c r="AP18" s="6">
        <f t="shared" si="12"/>
        <v>0</v>
      </c>
      <c r="AQ18" s="6">
        <f t="shared" si="12"/>
        <v>0</v>
      </c>
      <c r="AR18" s="6">
        <f t="shared" si="12"/>
        <v>0</v>
      </c>
      <c r="AS18" s="6">
        <f t="shared" si="12"/>
        <v>0</v>
      </c>
      <c r="AT18" s="6">
        <f t="shared" si="12"/>
        <v>0</v>
      </c>
      <c r="AU18" s="6">
        <f t="shared" si="12"/>
        <v>0</v>
      </c>
      <c r="AV18" s="6">
        <f t="shared" si="12"/>
        <v>0</v>
      </c>
      <c r="AW18" s="6">
        <f t="shared" si="12"/>
        <v>0</v>
      </c>
      <c r="AX18" s="6">
        <f t="shared" si="12"/>
        <v>0</v>
      </c>
      <c r="AY18" s="6">
        <f t="shared" si="12"/>
        <v>0</v>
      </c>
      <c r="AZ18" s="6">
        <f t="shared" si="12"/>
        <v>0</v>
      </c>
      <c r="BA18" s="6">
        <f t="shared" si="12"/>
        <v>1.1856901381183171E-2</v>
      </c>
      <c r="BB18" s="6">
        <f t="shared" si="12"/>
        <v>1.1856901381183171E-2</v>
      </c>
      <c r="BC18" s="6">
        <f t="shared" si="12"/>
        <v>5.9284506905915857E-2</v>
      </c>
      <c r="BD18" s="6">
        <f t="shared" si="12"/>
        <v>5.9284506905915857E-2</v>
      </c>
      <c r="BE18" s="6">
        <f t="shared" si="12"/>
        <v>7.1141408287099028E-2</v>
      </c>
      <c r="BF18" s="6">
        <f t="shared" si="12"/>
        <v>0.21342422486129708</v>
      </c>
      <c r="BG18" s="6">
        <f t="shared" si="12"/>
        <v>0.557274364915609</v>
      </c>
      <c r="BH18" s="9">
        <f t="shared" si="12"/>
        <v>1.1619763353559507</v>
      </c>
      <c r="BI18" s="6">
        <f t="shared" si="12"/>
        <v>2.2765250651871689</v>
      </c>
      <c r="BJ18" s="6">
        <f t="shared" si="12"/>
        <v>4.2566275958447584</v>
      </c>
      <c r="BK18" s="6">
        <f t="shared" si="12"/>
        <v>7.9441239253927245</v>
      </c>
      <c r="BL18" s="6">
        <f t="shared" si="12"/>
        <v>14.6551301071424</v>
      </c>
      <c r="BM18" s="6">
        <f t="shared" si="12"/>
        <v>18.129202211829067</v>
      </c>
      <c r="BN18" s="6">
        <f t="shared" si="12"/>
        <v>22.196119385574896</v>
      </c>
      <c r="BO18" s="6">
        <f t="shared" si="12"/>
        <v>28.847841060418656</v>
      </c>
      <c r="BP18" s="6">
        <f t="shared" ref="BP18:BX18" si="13">1000000*BP8/$B8</f>
        <v>43.028695112313727</v>
      </c>
      <c r="BQ18" s="6">
        <f t="shared" si="13"/>
        <v>67.560624069981714</v>
      </c>
      <c r="BR18" s="6">
        <f t="shared" si="13"/>
        <v>87.764784023517834</v>
      </c>
      <c r="BS18" s="6">
        <f t="shared" si="13"/>
        <v>109.28506003036529</v>
      </c>
      <c r="BT18" s="6">
        <f t="shared" si="13"/>
        <v>128.37467125407019</v>
      </c>
      <c r="BU18" s="6">
        <f t="shared" si="13"/>
        <v>160.43573258878948</v>
      </c>
      <c r="BV18" s="6">
        <f t="shared" si="13"/>
        <v>185.90435675557094</v>
      </c>
      <c r="BW18" s="6">
        <f t="shared" si="13"/>
        <v>215.02490654775681</v>
      </c>
      <c r="BX18" s="6">
        <f t="shared" si="13"/>
        <v>248.05823379573312</v>
      </c>
    </row>
    <row r="19" spans="1:76" x14ac:dyDescent="0.25">
      <c r="A19" t="s">
        <v>148</v>
      </c>
      <c r="D19" s="6">
        <f t="shared" ref="D19:BO19" si="14">1000000*D9/$B9</f>
        <v>0</v>
      </c>
      <c r="E19" s="6">
        <f t="shared" si="14"/>
        <v>0</v>
      </c>
      <c r="F19" s="6">
        <f t="shared" si="14"/>
        <v>0</v>
      </c>
      <c r="G19" s="6">
        <f t="shared" si="14"/>
        <v>0</v>
      </c>
      <c r="H19" s="6">
        <f t="shared" si="14"/>
        <v>0</v>
      </c>
      <c r="I19" s="6">
        <f t="shared" si="14"/>
        <v>0</v>
      </c>
      <c r="J19" s="6">
        <f t="shared" si="14"/>
        <v>0</v>
      </c>
      <c r="K19" s="6">
        <f t="shared" si="14"/>
        <v>0</v>
      </c>
      <c r="L19" s="6">
        <f t="shared" si="14"/>
        <v>0</v>
      </c>
      <c r="M19" s="6">
        <f t="shared" si="14"/>
        <v>0</v>
      </c>
      <c r="N19" s="6">
        <f t="shared" si="14"/>
        <v>0</v>
      </c>
      <c r="O19" s="6">
        <f t="shared" si="14"/>
        <v>0</v>
      </c>
      <c r="P19" s="6">
        <f t="shared" si="14"/>
        <v>0</v>
      </c>
      <c r="Q19" s="6">
        <f t="shared" si="14"/>
        <v>0</v>
      </c>
      <c r="R19" s="6">
        <f t="shared" si="14"/>
        <v>0</v>
      </c>
      <c r="S19" s="6">
        <f t="shared" si="14"/>
        <v>0</v>
      </c>
      <c r="T19" s="6">
        <f t="shared" si="14"/>
        <v>0</v>
      </c>
      <c r="U19" s="6">
        <f t="shared" si="14"/>
        <v>0</v>
      </c>
      <c r="V19" s="6">
        <f t="shared" si="14"/>
        <v>0</v>
      </c>
      <c r="W19" s="6">
        <f t="shared" si="14"/>
        <v>0</v>
      </c>
      <c r="X19" s="6">
        <f t="shared" si="14"/>
        <v>0</v>
      </c>
      <c r="Y19" s="6">
        <f t="shared" si="14"/>
        <v>0</v>
      </c>
      <c r="Z19" s="6">
        <f t="shared" si="14"/>
        <v>0</v>
      </c>
      <c r="AA19" s="6">
        <f t="shared" si="14"/>
        <v>0</v>
      </c>
      <c r="AB19" s="6">
        <f t="shared" si="14"/>
        <v>0</v>
      </c>
      <c r="AC19" s="6">
        <f t="shared" si="14"/>
        <v>0</v>
      </c>
      <c r="AD19" s="6">
        <f t="shared" si="14"/>
        <v>0</v>
      </c>
      <c r="AE19" s="6">
        <f t="shared" si="14"/>
        <v>0</v>
      </c>
      <c r="AF19" s="6">
        <f t="shared" si="14"/>
        <v>0</v>
      </c>
      <c r="AG19" s="6">
        <f t="shared" si="14"/>
        <v>0</v>
      </c>
      <c r="AH19" s="6">
        <f t="shared" si="14"/>
        <v>0</v>
      </c>
      <c r="AI19" s="6">
        <f t="shared" si="14"/>
        <v>0</v>
      </c>
      <c r="AJ19" s="6">
        <f t="shared" si="14"/>
        <v>0</v>
      </c>
      <c r="AK19" s="6">
        <f t="shared" si="14"/>
        <v>0</v>
      </c>
      <c r="AL19" s="6">
        <f t="shared" si="14"/>
        <v>0</v>
      </c>
      <c r="AM19" s="6">
        <f t="shared" si="14"/>
        <v>0</v>
      </c>
      <c r="AN19" s="6">
        <f t="shared" si="14"/>
        <v>0</v>
      </c>
      <c r="AO19" s="6">
        <f t="shared" si="14"/>
        <v>0</v>
      </c>
      <c r="AP19" s="6">
        <f t="shared" si="14"/>
        <v>0</v>
      </c>
      <c r="AQ19" s="6">
        <f t="shared" si="14"/>
        <v>0</v>
      </c>
      <c r="AR19" s="6">
        <f t="shared" si="14"/>
        <v>0</v>
      </c>
      <c r="AS19" s="6">
        <f t="shared" si="14"/>
        <v>0</v>
      </c>
      <c r="AT19" s="6">
        <f t="shared" si="14"/>
        <v>0</v>
      </c>
      <c r="AU19" s="6">
        <f t="shared" si="14"/>
        <v>0</v>
      </c>
      <c r="AV19" s="6">
        <f t="shared" si="14"/>
        <v>0</v>
      </c>
      <c r="AW19" s="6">
        <f t="shared" si="14"/>
        <v>0</v>
      </c>
      <c r="AX19" s="6">
        <f t="shared" si="14"/>
        <v>0</v>
      </c>
      <c r="AY19" s="6">
        <f t="shared" si="14"/>
        <v>0</v>
      </c>
      <c r="AZ19" s="6">
        <f t="shared" si="14"/>
        <v>0</v>
      </c>
      <c r="BA19" s="6">
        <f t="shared" si="14"/>
        <v>0</v>
      </c>
      <c r="BB19" s="6">
        <f t="shared" si="14"/>
        <v>0</v>
      </c>
      <c r="BC19" s="6">
        <f t="shared" si="14"/>
        <v>0.21302989922567359</v>
      </c>
      <c r="BD19" s="6">
        <f t="shared" si="14"/>
        <v>0.31954484883851042</v>
      </c>
      <c r="BE19" s="6">
        <f t="shared" si="14"/>
        <v>0.47931727325776557</v>
      </c>
      <c r="BF19" s="6">
        <f t="shared" si="14"/>
        <v>0.53257474806418403</v>
      </c>
      <c r="BG19" s="9">
        <f t="shared" si="14"/>
        <v>1.7574966686118072</v>
      </c>
      <c r="BH19" s="6">
        <f t="shared" si="14"/>
        <v>1.864011618224644</v>
      </c>
      <c r="BI19" s="6">
        <f t="shared" si="14"/>
        <v>2.3433288914824097</v>
      </c>
      <c r="BJ19" s="6">
        <f t="shared" si="14"/>
        <v>2.6096162655145014</v>
      </c>
      <c r="BK19" s="6">
        <f t="shared" si="14"/>
        <v>2.822646164740175</v>
      </c>
      <c r="BL19" s="6">
        <f t="shared" si="14"/>
        <v>3.1954484883851038</v>
      </c>
      <c r="BM19" s="6">
        <f t="shared" si="14"/>
        <v>3.3019634379979408</v>
      </c>
      <c r="BN19" s="6">
        <f t="shared" si="14"/>
        <v>3.8345381860621246</v>
      </c>
      <c r="BO19" s="6">
        <f t="shared" si="14"/>
        <v>4.3138554593198899</v>
      </c>
      <c r="BP19" s="6">
        <f t="shared" ref="BP19:BX19" si="15">1000000*BP9/$B9</f>
        <v>5.9115797035124427</v>
      </c>
      <c r="BQ19" s="6">
        <f t="shared" si="15"/>
        <v>7.9886212209627603</v>
      </c>
      <c r="BR19" s="6">
        <f t="shared" si="15"/>
        <v>12.142704255863395</v>
      </c>
      <c r="BS19" s="6">
        <f t="shared" si="15"/>
        <v>15.125122845022826</v>
      </c>
      <c r="BT19" s="6">
        <f t="shared" si="15"/>
        <v>16.083757391538356</v>
      </c>
      <c r="BU19" s="6">
        <f t="shared" si="15"/>
        <v>18.267313858601511</v>
      </c>
      <c r="BV19" s="6">
        <f t="shared" si="15"/>
        <v>20.237840426438993</v>
      </c>
      <c r="BW19" s="6">
        <f t="shared" si="15"/>
        <v>23.167001540792004</v>
      </c>
      <c r="BX19" s="6">
        <f t="shared" si="15"/>
        <v>24.711468310178137</v>
      </c>
    </row>
    <row r="21" spans="1:76" x14ac:dyDescent="0.25">
      <c r="A21" s="88" t="s">
        <v>284</v>
      </c>
      <c r="B21" s="88"/>
      <c r="C21" s="88"/>
    </row>
    <row r="22" spans="1:76" x14ac:dyDescent="0.25">
      <c r="A22" t="s">
        <v>232</v>
      </c>
      <c r="D22" s="5">
        <v>118</v>
      </c>
      <c r="E22">
        <v>149</v>
      </c>
      <c r="F22">
        <v>217</v>
      </c>
      <c r="G22">
        <v>262</v>
      </c>
      <c r="H22">
        <v>402</v>
      </c>
      <c r="I22">
        <v>518</v>
      </c>
      <c r="J22">
        <v>583</v>
      </c>
      <c r="K22">
        <v>959</v>
      </c>
      <c r="L22">
        <v>1281</v>
      </c>
      <c r="M22">
        <v>1663</v>
      </c>
      <c r="N22">
        <v>2179</v>
      </c>
      <c r="O22">
        <v>2727</v>
      </c>
      <c r="P22">
        <v>3499</v>
      </c>
      <c r="Q22">
        <v>4632</v>
      </c>
      <c r="R22">
        <v>6421</v>
      </c>
      <c r="S22">
        <v>7783</v>
      </c>
      <c r="T22">
        <v>13677</v>
      </c>
      <c r="U22">
        <v>19100</v>
      </c>
      <c r="V22">
        <v>25489</v>
      </c>
      <c r="W22">
        <v>33276</v>
      </c>
      <c r="X22">
        <v>43847</v>
      </c>
      <c r="Y22">
        <v>53740</v>
      </c>
      <c r="Z22">
        <v>65778</v>
      </c>
      <c r="AA22">
        <v>83836</v>
      </c>
      <c r="AB22">
        <v>101657</v>
      </c>
      <c r="AC22">
        <v>121478</v>
      </c>
      <c r="AD22">
        <v>140886</v>
      </c>
      <c r="AE22">
        <v>161807</v>
      </c>
      <c r="AF22">
        <v>188172</v>
      </c>
      <c r="AG22">
        <v>213372</v>
      </c>
      <c r="AH22">
        <v>243453</v>
      </c>
      <c r="AI22">
        <v>275586</v>
      </c>
    </row>
    <row r="23" spans="1:76" x14ac:dyDescent="0.25">
      <c r="A23" t="s">
        <v>144</v>
      </c>
      <c r="D23" s="5">
        <v>155</v>
      </c>
      <c r="E23">
        <v>229</v>
      </c>
      <c r="F23">
        <v>322</v>
      </c>
      <c r="G23">
        <v>453</v>
      </c>
      <c r="H23">
        <v>655</v>
      </c>
      <c r="I23">
        <v>888</v>
      </c>
      <c r="J23">
        <v>1128</v>
      </c>
      <c r="K23">
        <v>1694</v>
      </c>
      <c r="L23">
        <v>2036</v>
      </c>
      <c r="M23">
        <v>2502</v>
      </c>
      <c r="N23">
        <v>3089</v>
      </c>
      <c r="O23">
        <v>3858</v>
      </c>
      <c r="P23">
        <v>4636</v>
      </c>
      <c r="Q23">
        <v>5883</v>
      </c>
      <c r="R23">
        <v>7375</v>
      </c>
      <c r="S23">
        <v>9172</v>
      </c>
      <c r="T23">
        <v>10149</v>
      </c>
      <c r="U23">
        <v>12462</v>
      </c>
      <c r="V23">
        <v>12462</v>
      </c>
      <c r="W23">
        <v>17660</v>
      </c>
      <c r="X23">
        <v>21157</v>
      </c>
      <c r="Y23">
        <v>24747</v>
      </c>
      <c r="Z23">
        <v>27980</v>
      </c>
      <c r="AA23">
        <v>31506</v>
      </c>
      <c r="AB23">
        <v>35713</v>
      </c>
      <c r="AC23">
        <v>41035</v>
      </c>
      <c r="AD23">
        <v>47021</v>
      </c>
      <c r="AE23">
        <v>53578</v>
      </c>
      <c r="AF23">
        <v>59138</v>
      </c>
      <c r="AG23">
        <v>63927</v>
      </c>
      <c r="AH23">
        <v>69176</v>
      </c>
      <c r="AI23">
        <v>74386</v>
      </c>
      <c r="AJ23">
        <v>80589</v>
      </c>
      <c r="AK23">
        <v>86498</v>
      </c>
      <c r="AL23">
        <v>92472</v>
      </c>
      <c r="AM23">
        <v>97689</v>
      </c>
      <c r="AN23">
        <v>101739</v>
      </c>
      <c r="AO23">
        <v>105792</v>
      </c>
      <c r="AP23">
        <v>110574</v>
      </c>
      <c r="AQ23">
        <v>115242</v>
      </c>
      <c r="AR23">
        <v>119827</v>
      </c>
    </row>
    <row r="24" spans="1:76" x14ac:dyDescent="0.25">
      <c r="A24" t="s">
        <v>208</v>
      </c>
      <c r="D24" s="5">
        <v>120</v>
      </c>
      <c r="E24">
        <v>165</v>
      </c>
      <c r="F24">
        <v>222</v>
      </c>
      <c r="G24">
        <v>259</v>
      </c>
      <c r="H24">
        <v>400</v>
      </c>
      <c r="I24">
        <v>500</v>
      </c>
      <c r="J24">
        <v>673</v>
      </c>
      <c r="K24">
        <v>1073</v>
      </c>
      <c r="L24">
        <v>1695</v>
      </c>
      <c r="M24">
        <v>2277</v>
      </c>
      <c r="N24">
        <v>2277</v>
      </c>
      <c r="O24">
        <v>5232</v>
      </c>
      <c r="P24">
        <v>6391</v>
      </c>
      <c r="Q24">
        <v>7798</v>
      </c>
      <c r="R24">
        <v>9942</v>
      </c>
      <c r="S24">
        <v>11748</v>
      </c>
      <c r="T24">
        <v>13910</v>
      </c>
      <c r="U24">
        <v>17963</v>
      </c>
      <c r="V24">
        <v>20410</v>
      </c>
      <c r="W24">
        <v>25374</v>
      </c>
      <c r="X24">
        <v>28768</v>
      </c>
      <c r="Y24">
        <v>35136</v>
      </c>
      <c r="Z24">
        <v>39885</v>
      </c>
      <c r="AA24">
        <v>49515</v>
      </c>
      <c r="AB24">
        <v>57786</v>
      </c>
      <c r="AC24">
        <v>65719</v>
      </c>
      <c r="AD24">
        <v>73235</v>
      </c>
      <c r="AE24">
        <v>80110</v>
      </c>
      <c r="AF24">
        <v>87956</v>
      </c>
      <c r="AG24">
        <v>95923</v>
      </c>
      <c r="AH24">
        <v>104118</v>
      </c>
      <c r="AI24">
        <v>112065</v>
      </c>
      <c r="AJ24">
        <v>119199</v>
      </c>
    </row>
    <row r="25" spans="1:76" x14ac:dyDescent="0.25">
      <c r="A25" t="s">
        <v>127</v>
      </c>
      <c r="D25" s="5">
        <v>130</v>
      </c>
      <c r="E25">
        <v>159</v>
      </c>
      <c r="F25">
        <v>196</v>
      </c>
      <c r="G25">
        <v>262</v>
      </c>
      <c r="H25">
        <v>482</v>
      </c>
      <c r="I25">
        <v>670</v>
      </c>
      <c r="J25">
        <v>799</v>
      </c>
      <c r="K25">
        <v>1040</v>
      </c>
      <c r="L25">
        <v>1176</v>
      </c>
      <c r="M25">
        <v>1457</v>
      </c>
      <c r="N25">
        <v>1908</v>
      </c>
      <c r="O25">
        <v>2078</v>
      </c>
      <c r="P25">
        <v>3675</v>
      </c>
      <c r="Q25">
        <v>4585</v>
      </c>
      <c r="R25">
        <v>5795</v>
      </c>
      <c r="S25">
        <v>7272</v>
      </c>
      <c r="T25">
        <v>9257</v>
      </c>
      <c r="U25">
        <v>12327</v>
      </c>
      <c r="V25">
        <v>15320</v>
      </c>
      <c r="W25">
        <v>19848</v>
      </c>
      <c r="X25">
        <v>22213</v>
      </c>
      <c r="Y25">
        <v>24873</v>
      </c>
      <c r="Z25">
        <v>29056</v>
      </c>
      <c r="AA25">
        <v>32986</v>
      </c>
      <c r="AB25">
        <v>37323</v>
      </c>
      <c r="AC25">
        <v>43938</v>
      </c>
      <c r="AD25">
        <v>50871</v>
      </c>
      <c r="AE25">
        <v>57695</v>
      </c>
      <c r="AF25">
        <v>62095</v>
      </c>
      <c r="AG25">
        <v>66885</v>
      </c>
      <c r="AH25">
        <v>71808</v>
      </c>
      <c r="AI25">
        <v>77872</v>
      </c>
      <c r="AJ25">
        <v>84794</v>
      </c>
      <c r="AK25">
        <v>91159</v>
      </c>
    </row>
    <row r="26" spans="1:76" x14ac:dyDescent="0.25">
      <c r="A26" t="s">
        <v>115</v>
      </c>
      <c r="D26" s="5">
        <v>100</v>
      </c>
      <c r="E26">
        <v>130</v>
      </c>
      <c r="F26">
        <v>191</v>
      </c>
      <c r="G26">
        <v>204</v>
      </c>
      <c r="H26">
        <v>288</v>
      </c>
      <c r="I26">
        <v>380</v>
      </c>
      <c r="J26">
        <v>656</v>
      </c>
      <c r="K26">
        <v>959</v>
      </c>
      <c r="L26">
        <v>1136</v>
      </c>
      <c r="M26">
        <v>1219</v>
      </c>
      <c r="N26">
        <v>1794</v>
      </c>
      <c r="O26">
        <v>2293</v>
      </c>
      <c r="P26">
        <v>2293</v>
      </c>
      <c r="Q26">
        <v>3681</v>
      </c>
      <c r="R26">
        <v>4496</v>
      </c>
      <c r="S26">
        <v>4532</v>
      </c>
      <c r="T26">
        <v>6683</v>
      </c>
      <c r="U26">
        <v>7715</v>
      </c>
      <c r="V26">
        <v>9124</v>
      </c>
      <c r="W26">
        <v>10970</v>
      </c>
      <c r="X26">
        <v>12758</v>
      </c>
      <c r="Y26">
        <v>14463</v>
      </c>
      <c r="Z26">
        <v>16243</v>
      </c>
      <c r="AA26">
        <v>20123</v>
      </c>
      <c r="AB26">
        <v>22622</v>
      </c>
      <c r="AC26">
        <v>25600</v>
      </c>
      <c r="AD26">
        <v>29551</v>
      </c>
      <c r="AE26">
        <v>33402</v>
      </c>
      <c r="AF26">
        <v>38105</v>
      </c>
      <c r="AG26">
        <v>40708</v>
      </c>
      <c r="AH26">
        <v>45170</v>
      </c>
      <c r="AI26">
        <v>52827</v>
      </c>
      <c r="AJ26">
        <v>57749</v>
      </c>
      <c r="AK26">
        <v>59929</v>
      </c>
      <c r="AL26">
        <v>65202</v>
      </c>
    </row>
    <row r="27" spans="1:76" x14ac:dyDescent="0.25">
      <c r="A27" t="s">
        <v>140</v>
      </c>
      <c r="D27" s="5">
        <v>139</v>
      </c>
      <c r="E27">
        <v>245</v>
      </c>
      <c r="F27">
        <v>388</v>
      </c>
      <c r="G27">
        <v>593</v>
      </c>
      <c r="H27">
        <v>978</v>
      </c>
      <c r="I27">
        <v>1501</v>
      </c>
      <c r="J27">
        <v>2336</v>
      </c>
      <c r="K27">
        <v>2922</v>
      </c>
      <c r="L27">
        <v>3513</v>
      </c>
      <c r="M27">
        <v>4747</v>
      </c>
      <c r="N27">
        <v>5823</v>
      </c>
      <c r="O27">
        <v>6566</v>
      </c>
      <c r="P27">
        <v>7161</v>
      </c>
      <c r="Q27">
        <v>8042</v>
      </c>
      <c r="R27">
        <v>9000</v>
      </c>
      <c r="S27">
        <v>10075</v>
      </c>
      <c r="T27">
        <v>11364</v>
      </c>
      <c r="U27">
        <v>12729</v>
      </c>
      <c r="V27">
        <v>13938</v>
      </c>
      <c r="W27">
        <v>14991</v>
      </c>
      <c r="X27">
        <v>16169</v>
      </c>
      <c r="Y27">
        <v>17361</v>
      </c>
      <c r="Z27">
        <v>18407</v>
      </c>
      <c r="AA27">
        <v>19644</v>
      </c>
      <c r="AB27">
        <v>20610</v>
      </c>
      <c r="AC27">
        <v>21638</v>
      </c>
      <c r="AD27">
        <v>23049</v>
      </c>
      <c r="AE27">
        <v>24811</v>
      </c>
      <c r="AF27">
        <v>27017</v>
      </c>
      <c r="AG27">
        <v>29406</v>
      </c>
      <c r="AH27">
        <v>32332</v>
      </c>
      <c r="AI27">
        <v>35408</v>
      </c>
      <c r="AJ27">
        <v>38309</v>
      </c>
      <c r="AK27">
        <v>41495</v>
      </c>
      <c r="AL27">
        <v>44605</v>
      </c>
      <c r="AM27">
        <v>47593</v>
      </c>
      <c r="AN27">
        <v>50468</v>
      </c>
      <c r="AO27">
        <v>53183</v>
      </c>
    </row>
    <row r="28" spans="1:76" x14ac:dyDescent="0.25">
      <c r="A28" t="s">
        <v>220</v>
      </c>
      <c r="D28" s="5">
        <v>192</v>
      </c>
      <c r="E28">
        <v>359</v>
      </c>
      <c r="F28">
        <v>670</v>
      </c>
      <c r="G28">
        <v>1236</v>
      </c>
      <c r="H28">
        <v>1529</v>
      </c>
      <c r="I28">
        <v>1872</v>
      </c>
      <c r="J28">
        <v>2433</v>
      </c>
      <c r="K28">
        <v>3629</v>
      </c>
      <c r="L28">
        <v>5698</v>
      </c>
      <c r="M28">
        <v>7402</v>
      </c>
      <c r="N28">
        <v>9217</v>
      </c>
      <c r="O28">
        <v>10827</v>
      </c>
      <c r="P28">
        <v>13531</v>
      </c>
      <c r="Q28">
        <v>15679</v>
      </c>
      <c r="R28">
        <v>18135</v>
      </c>
      <c r="S28">
        <v>20921</v>
      </c>
    </row>
    <row r="29" spans="1:76" x14ac:dyDescent="0.25">
      <c r="A29" t="s">
        <v>148</v>
      </c>
      <c r="D29" s="5">
        <v>111</v>
      </c>
      <c r="E29">
        <v>150</v>
      </c>
      <c r="F29">
        <v>228</v>
      </c>
      <c r="G29">
        <v>284</v>
      </c>
      <c r="H29">
        <v>302</v>
      </c>
      <c r="I29">
        <v>343</v>
      </c>
      <c r="J29">
        <v>380</v>
      </c>
      <c r="K29">
        <v>435</v>
      </c>
      <c r="L29">
        <v>464</v>
      </c>
    </row>
    <row r="31" spans="1:76" x14ac:dyDescent="0.25">
      <c r="A31" s="88" t="s">
        <v>285</v>
      </c>
      <c r="B31" s="88"/>
      <c r="C31" s="88"/>
    </row>
    <row r="32" spans="1:76" x14ac:dyDescent="0.25">
      <c r="A32" t="s">
        <v>232</v>
      </c>
      <c r="D32" s="9">
        <v>1.2144917836322706</v>
      </c>
      <c r="E32" s="6">
        <v>1.564942149058498</v>
      </c>
      <c r="F32" s="6">
        <v>1.7613151986507807</v>
      </c>
      <c r="G32" s="6">
        <v>2.8972577624461384</v>
      </c>
      <c r="H32" s="6">
        <v>3.8700596388879074</v>
      </c>
      <c r="I32" s="6">
        <v>5.0241289457225529</v>
      </c>
      <c r="J32" s="6">
        <v>6.5830288471012883</v>
      </c>
      <c r="K32" s="6">
        <v>8.2386047113562242</v>
      </c>
      <c r="L32" s="6">
        <v>10.570912315744565</v>
      </c>
      <c r="M32" s="6">
        <v>13.993845626330044</v>
      </c>
      <c r="N32" s="6">
        <v>19.398636175877638</v>
      </c>
      <c r="O32" s="6">
        <v>23.513406845795927</v>
      </c>
      <c r="P32" s="6">
        <v>41.319910758056132</v>
      </c>
      <c r="Q32" s="6">
        <v>57.703465341732262</v>
      </c>
      <c r="R32" s="6">
        <v>77.005425554733705</v>
      </c>
      <c r="S32" s="6">
        <v>100.53091689588915</v>
      </c>
      <c r="T32" s="6">
        <v>132.46721700727406</v>
      </c>
      <c r="U32" s="6">
        <v>162.35519515521946</v>
      </c>
      <c r="V32" s="6">
        <v>198.72348393971021</v>
      </c>
      <c r="W32" s="6">
        <v>253.27893824028618</v>
      </c>
      <c r="X32" s="6">
        <v>307.11838619081027</v>
      </c>
      <c r="Y32" s="6">
        <v>367.00008182109696</v>
      </c>
      <c r="Z32" s="6">
        <v>425.63405330551262</v>
      </c>
      <c r="AA32" s="6">
        <v>488.83898515966871</v>
      </c>
      <c r="AB32" s="6">
        <v>568.4909151981384</v>
      </c>
      <c r="AC32" s="6">
        <v>644.62323596314639</v>
      </c>
      <c r="AD32" s="6">
        <v>735.50166219061487</v>
      </c>
      <c r="AE32" s="6">
        <v>832.57943453751977</v>
      </c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</row>
    <row r="33" spans="1:45" x14ac:dyDescent="0.25">
      <c r="A33" t="s">
        <v>144</v>
      </c>
      <c r="D33" s="9">
        <v>1.0254404159080475</v>
      </c>
      <c r="E33" s="6">
        <v>2.5636010397701186</v>
      </c>
      <c r="F33" s="6">
        <v>3.787513794241014</v>
      </c>
      <c r="G33" s="6">
        <v>5.3256744181030857</v>
      </c>
      <c r="H33" s="6">
        <v>7.4923307807475084</v>
      </c>
      <c r="I33" s="6">
        <v>10.833281813222115</v>
      </c>
      <c r="J33" s="6">
        <v>14.686953053650745</v>
      </c>
      <c r="K33" s="6">
        <v>18.656399824907702</v>
      </c>
      <c r="L33" s="6">
        <v>28.017678460455361</v>
      </c>
      <c r="M33" s="6">
        <v>33.674140109496527</v>
      </c>
      <c r="N33" s="6">
        <v>41.381482590353791</v>
      </c>
      <c r="O33" s="6">
        <v>51.090087818386429</v>
      </c>
      <c r="P33" s="6">
        <v>63.808856847955603</v>
      </c>
      <c r="Q33" s="6">
        <v>76.676480131446908</v>
      </c>
      <c r="R33" s="6">
        <v>97.301063980436183</v>
      </c>
      <c r="S33" s="6">
        <v>121.97779140841693</v>
      </c>
      <c r="T33" s="6">
        <v>151.69902410820342</v>
      </c>
      <c r="U33" s="6">
        <v>167.85798033952861</v>
      </c>
      <c r="V33" s="6">
        <v>206.11352359751754</v>
      </c>
      <c r="W33" s="6">
        <v>206.11352359751754</v>
      </c>
      <c r="X33" s="6">
        <v>292.08512491832448</v>
      </c>
      <c r="Y33" s="6">
        <v>349.92327224784776</v>
      </c>
      <c r="Z33" s="6">
        <v>409.29958020123308</v>
      </c>
      <c r="AA33" s="6">
        <v>462.77133608237369</v>
      </c>
      <c r="AB33" s="6">
        <v>521.0891248967572</v>
      </c>
      <c r="AC33" s="6">
        <v>590.67021892458229</v>
      </c>
      <c r="AD33" s="6">
        <v>678.69270107720536</v>
      </c>
      <c r="AE33" s="6">
        <v>777.69731929697264</v>
      </c>
      <c r="AF33" s="6">
        <v>886.14591296002209</v>
      </c>
      <c r="AG33" s="6">
        <v>978.10476316080826</v>
      </c>
      <c r="AH33" s="6">
        <v>1057.3117656089314</v>
      </c>
      <c r="AI33" s="6">
        <v>1144.1268743686305</v>
      </c>
      <c r="AJ33" s="6">
        <v>1230.2969480280003</v>
      </c>
      <c r="AK33" s="6">
        <v>1332.8906077034458</v>
      </c>
      <c r="AL33" s="6">
        <v>1430.6216950841015</v>
      </c>
      <c r="AM33" s="6">
        <v>1529.4278409653059</v>
      </c>
      <c r="AN33" s="6">
        <v>1615.7136901555041</v>
      </c>
      <c r="AO33" s="6">
        <v>1682.6981044204651</v>
      </c>
      <c r="AP33" s="6">
        <v>1749.7321367700672</v>
      </c>
      <c r="AQ33" s="6">
        <v>1828.823363687362</v>
      </c>
      <c r="AR33" s="6">
        <v>1906.0291033883097</v>
      </c>
      <c r="AS33" s="6">
        <v>1981.8620760808647</v>
      </c>
    </row>
    <row r="34" spans="1:45" x14ac:dyDescent="0.25">
      <c r="A34" t="s">
        <v>208</v>
      </c>
      <c r="D34" s="9">
        <v>1.7966078247660593</v>
      </c>
      <c r="E34" s="6">
        <v>2.5665826068086561</v>
      </c>
      <c r="F34" s="6">
        <v>3.5290510843619018</v>
      </c>
      <c r="G34" s="6">
        <v>4.7481778225960136</v>
      </c>
      <c r="H34" s="6">
        <v>5.5395407930286824</v>
      </c>
      <c r="I34" s="6">
        <v>8.5552753560288526</v>
      </c>
      <c r="J34" s="6">
        <v>10.694094195036067</v>
      </c>
      <c r="K34" s="6">
        <v>14.394250786518546</v>
      </c>
      <c r="L34" s="6">
        <v>22.949526142547398</v>
      </c>
      <c r="M34" s="6">
        <v>36.252979321172269</v>
      </c>
      <c r="N34" s="6">
        <v>48.700904964194251</v>
      </c>
      <c r="O34" s="6">
        <v>48.700904964194251</v>
      </c>
      <c r="P34" s="6">
        <v>111.9030016568574</v>
      </c>
      <c r="Q34" s="6">
        <v>136.69191200095099</v>
      </c>
      <c r="R34" s="6">
        <v>166.78509306578249</v>
      </c>
      <c r="S34" s="6">
        <v>212.64136897409716</v>
      </c>
      <c r="T34" s="6">
        <v>251.26843720656743</v>
      </c>
      <c r="U34" s="6">
        <v>297.50970050590337</v>
      </c>
      <c r="V34" s="6">
        <v>384.19602805086572</v>
      </c>
      <c r="W34" s="6">
        <v>436.53292504137227</v>
      </c>
      <c r="X34" s="6">
        <v>542.70389220969037</v>
      </c>
      <c r="Y34" s="6">
        <v>615.29540360559508</v>
      </c>
      <c r="Z34" s="6">
        <v>751.49538727357447</v>
      </c>
      <c r="AA34" s="6">
        <v>853.06789393802705</v>
      </c>
      <c r="AB34" s="6">
        <v>1059.0361481344216</v>
      </c>
      <c r="AC34" s="6">
        <v>1235.9378543087082</v>
      </c>
      <c r="AD34" s="6">
        <v>1405.6103528071505</v>
      </c>
      <c r="AE34" s="6">
        <v>1566.3639767469326</v>
      </c>
      <c r="AF34" s="6">
        <v>1713.4077719286786</v>
      </c>
      <c r="AG34" s="6">
        <v>1881.2194980371846</v>
      </c>
      <c r="AH34" s="6">
        <v>2051.6191949408894</v>
      </c>
      <c r="AI34" s="6">
        <v>2226.8953987975306</v>
      </c>
      <c r="AJ34" s="6">
        <v>2396.8673319334334</v>
      </c>
      <c r="AK34" s="6">
        <v>2549.4506679082083</v>
      </c>
      <c r="AL34" s="6"/>
      <c r="AM34" s="6"/>
      <c r="AN34" s="6"/>
      <c r="AO34" s="6"/>
      <c r="AP34" s="6"/>
      <c r="AQ34" s="6"/>
      <c r="AR34" s="6"/>
      <c r="AS34" s="6"/>
    </row>
    <row r="35" spans="1:45" x14ac:dyDescent="0.25">
      <c r="A35" t="s">
        <v>127</v>
      </c>
      <c r="D35" s="9">
        <v>1.5516099731855539</v>
      </c>
      <c r="E35" s="6">
        <v>1.8977383518192543</v>
      </c>
      <c r="F35" s="6">
        <v>2.3393504211105274</v>
      </c>
      <c r="G35" s="6">
        <v>3.1270908690355008</v>
      </c>
      <c r="H35" s="6">
        <v>5.7528923621187458</v>
      </c>
      <c r="I35" s="6">
        <v>7.9967590925717005</v>
      </c>
      <c r="J35" s="6">
        <v>9.5364336044250582</v>
      </c>
      <c r="K35" s="6">
        <v>12.412879785484431</v>
      </c>
      <c r="L35" s="6">
        <v>14.036102526663164</v>
      </c>
      <c r="M35" s="6">
        <v>17.3899671610104</v>
      </c>
      <c r="N35" s="6">
        <v>22.772860221831053</v>
      </c>
      <c r="O35" s="6">
        <v>24.80188864830447</v>
      </c>
      <c r="P35" s="6">
        <v>43.862820395822389</v>
      </c>
      <c r="Q35" s="6">
        <v>54.724090208121268</v>
      </c>
      <c r="R35" s="6">
        <v>69.165998420079106</v>
      </c>
      <c r="S35" s="6">
        <v>86.794674807733443</v>
      </c>
      <c r="T35" s="6">
        <v>110.48656555214363</v>
      </c>
      <c r="U35" s="6">
        <v>147.12843184198709</v>
      </c>
      <c r="V35" s="6">
        <v>182.85126760925144</v>
      </c>
      <c r="W35" s="6">
        <v>236.89503652143748</v>
      </c>
      <c r="X35" s="6">
        <v>265.12240257208236</v>
      </c>
      <c r="Y35" s="6">
        <v>296.87072971572525</v>
      </c>
      <c r="Z35" s="6">
        <v>346.79676446830348</v>
      </c>
      <c r="AA35" s="6">
        <v>393.70312750383601</v>
      </c>
      <c r="AB35" s="6">
        <v>445.46722330157252</v>
      </c>
      <c r="AC35" s="6">
        <v>524.42030001405283</v>
      </c>
      <c r="AD35" s="6">
        <v>607.16885343017157</v>
      </c>
      <c r="AE35" s="6">
        <v>688.61644156108105</v>
      </c>
      <c r="AF35" s="6">
        <v>741.13247142274588</v>
      </c>
      <c r="AG35" s="6">
        <v>798.30333120396745</v>
      </c>
      <c r="AH35" s="6">
        <v>857.06160734237119</v>
      </c>
      <c r="AI35" s="6">
        <v>929.43824486081121</v>
      </c>
      <c r="AJ35" s="6">
        <v>1012.0555082022757</v>
      </c>
      <c r="AK35" s="6">
        <v>1088.0247195817069</v>
      </c>
      <c r="AL35" s="6"/>
      <c r="AM35" s="6"/>
      <c r="AN35" s="6"/>
      <c r="AO35" s="6"/>
      <c r="AP35" s="6"/>
      <c r="AQ35" s="6"/>
      <c r="AR35" s="6"/>
      <c r="AS35" s="6"/>
    </row>
    <row r="36" spans="1:45" x14ac:dyDescent="0.25">
      <c r="A36" t="s">
        <v>115</v>
      </c>
      <c r="D36" s="9">
        <v>1.5320150313348397</v>
      </c>
      <c r="E36" s="6">
        <v>1.9916195407352915</v>
      </c>
      <c r="F36" s="6">
        <v>2.9261487098495436</v>
      </c>
      <c r="G36" s="6">
        <v>3.1253106639230728</v>
      </c>
      <c r="H36" s="6">
        <v>4.4122032902443378</v>
      </c>
      <c r="I36" s="6">
        <v>5.8216571190723903</v>
      </c>
      <c r="J36" s="6">
        <v>10.050018605556549</v>
      </c>
      <c r="K36" s="6">
        <v>14.692024150501112</v>
      </c>
      <c r="L36" s="6">
        <v>17.40369075596378</v>
      </c>
      <c r="M36" s="6">
        <v>18.675263231971694</v>
      </c>
      <c r="N36" s="6">
        <v>27.484349662147022</v>
      </c>
      <c r="O36" s="6">
        <v>35.129104668507871</v>
      </c>
      <c r="P36" s="6">
        <v>35.129104668507871</v>
      </c>
      <c r="Q36" s="6">
        <v>56.393473303435449</v>
      </c>
      <c r="R36" s="6">
        <v>68.879395808814394</v>
      </c>
      <c r="S36" s="6">
        <v>69.43092122009493</v>
      </c>
      <c r="T36" s="6">
        <v>102.38456454410733</v>
      </c>
      <c r="U36" s="6">
        <v>118.19495966748288</v>
      </c>
      <c r="V36" s="6">
        <v>139.78105145899076</v>
      </c>
      <c r="W36" s="6">
        <v>168.06204893743191</v>
      </c>
      <c r="X36" s="6">
        <v>195.45447769769885</v>
      </c>
      <c r="Y36" s="6">
        <v>221.57533398195787</v>
      </c>
      <c r="Z36" s="6">
        <v>248.845201539718</v>
      </c>
      <c r="AA36" s="6">
        <v>308.28738475550978</v>
      </c>
      <c r="AB36" s="6">
        <v>346.57244038856743</v>
      </c>
      <c r="AC36" s="6">
        <v>392.19584802171897</v>
      </c>
      <c r="AD36" s="6">
        <v>452.72576190975849</v>
      </c>
      <c r="AE36" s="6">
        <v>511.72366076646313</v>
      </c>
      <c r="AF36" s="6">
        <v>583.77432769014069</v>
      </c>
      <c r="AG36" s="6">
        <v>623.65267895578654</v>
      </c>
      <c r="AH36" s="6">
        <v>692.0111896539471</v>
      </c>
      <c r="AI36" s="6">
        <v>809.31758060325569</v>
      </c>
      <c r="AJ36" s="6">
        <v>884.72336044555652</v>
      </c>
      <c r="AK36" s="6">
        <v>918.12128812865603</v>
      </c>
      <c r="AL36" s="6">
        <v>998.90444073094216</v>
      </c>
      <c r="AM36" s="6"/>
      <c r="AN36" s="6"/>
      <c r="AO36" s="6"/>
      <c r="AP36" s="6"/>
      <c r="AQ36" s="6"/>
      <c r="AR36" s="6"/>
      <c r="AS36" s="6"/>
    </row>
    <row r="37" spans="1:45" x14ac:dyDescent="0.25">
      <c r="A37" t="s">
        <v>140</v>
      </c>
      <c r="D37" s="9">
        <v>1.1310473216031502</v>
      </c>
      <c r="E37" s="6">
        <v>1.6549008179246094</v>
      </c>
      <c r="F37" s="6">
        <v>2.9169115136081243</v>
      </c>
      <c r="G37" s="6">
        <v>4.6194353766528664</v>
      </c>
      <c r="H37" s="6">
        <v>7.060116439059664</v>
      </c>
      <c r="I37" s="6">
        <v>11.643834531872431</v>
      </c>
      <c r="J37" s="6">
        <v>17.870547681329775</v>
      </c>
      <c r="K37" s="6">
        <v>27.811858350157465</v>
      </c>
      <c r="L37" s="6">
        <v>34.788634460256894</v>
      </c>
      <c r="M37" s="6">
        <v>41.824939376756497</v>
      </c>
      <c r="N37" s="6">
        <v>56.516648796317412</v>
      </c>
      <c r="O37" s="6">
        <v>69.327247933633089</v>
      </c>
      <c r="P37" s="6">
        <v>78.173228564697737</v>
      </c>
      <c r="Q37" s="6">
        <v>85.257156526317459</v>
      </c>
      <c r="R37" s="6">
        <v>95.746132214026673</v>
      </c>
      <c r="S37" s="6">
        <v>107.15185152029845</v>
      </c>
      <c r="T37" s="6">
        <v>119.95054489633409</v>
      </c>
      <c r="U37" s="6">
        <v>135.29707118629685</v>
      </c>
      <c r="V37" s="6">
        <v>151.5484353335421</v>
      </c>
      <c r="W37" s="6">
        <v>165.94250072110219</v>
      </c>
      <c r="X37" s="6">
        <v>178.47926734897712</v>
      </c>
      <c r="Y37" s="6">
        <v>192.50425413685619</v>
      </c>
      <c r="Z37" s="6">
        <v>206.6959215826557</v>
      </c>
      <c r="AA37" s="6">
        <v>219.14934788157038</v>
      </c>
      <c r="AB37" s="6">
        <v>233.8767745849714</v>
      </c>
      <c r="AC37" s="6">
        <v>245.37773998148344</v>
      </c>
      <c r="AD37" s="6">
        <v>257.61686257735755</v>
      </c>
      <c r="AE37" s="6">
        <v>274.41589174348434</v>
      </c>
      <c r="AF37" s="6">
        <v>295.39384311890274</v>
      </c>
      <c r="AG37" s="6">
        <v>321.65795250265592</v>
      </c>
      <c r="AH37" s="6">
        <v>350.10081620065512</v>
      </c>
      <c r="AI37" s="6">
        <v>384.93707370603215</v>
      </c>
      <c r="AJ37" s="6">
        <v>421.55919540341415</v>
      </c>
      <c r="AK37" s="6">
        <v>456.09780887679034</v>
      </c>
      <c r="AL37" s="6">
        <v>494.02956431497603</v>
      </c>
      <c r="AM37" s="6">
        <v>531.05648189587919</v>
      </c>
      <c r="AN37" s="6">
        <v>566.63089660061826</v>
      </c>
      <c r="AO37" s="6">
        <v>600.85996028071361</v>
      </c>
      <c r="AP37" s="6">
        <v>633.18410215600363</v>
      </c>
      <c r="AQ37" s="6"/>
      <c r="AR37" s="6"/>
      <c r="AS37" s="6"/>
    </row>
    <row r="38" spans="1:45" x14ac:dyDescent="0.25">
      <c r="A38" t="s">
        <v>220</v>
      </c>
      <c r="D38" s="9">
        <v>1.1619763353559507</v>
      </c>
      <c r="E38" s="6">
        <v>2.2765250651871689</v>
      </c>
      <c r="F38" s="6">
        <v>4.2566275958447584</v>
      </c>
      <c r="G38" s="6">
        <v>7.9441239253927245</v>
      </c>
      <c r="H38" s="6">
        <v>14.6551301071424</v>
      </c>
      <c r="I38" s="6">
        <v>18.129202211829067</v>
      </c>
      <c r="J38" s="6">
        <v>22.196119385574896</v>
      </c>
      <c r="K38" s="6">
        <v>28.847841060418656</v>
      </c>
      <c r="L38" s="6">
        <v>43.028695112313727</v>
      </c>
      <c r="M38" s="6">
        <v>67.560624069981714</v>
      </c>
      <c r="N38" s="6">
        <v>87.764784023517834</v>
      </c>
      <c r="O38" s="6">
        <v>109.28506003036529</v>
      </c>
      <c r="P38" s="6">
        <v>128.37467125407019</v>
      </c>
      <c r="Q38" s="6">
        <v>160.43573258878948</v>
      </c>
      <c r="R38" s="6">
        <v>185.90435675557094</v>
      </c>
      <c r="S38" s="6">
        <v>215.02490654775681</v>
      </c>
      <c r="T38" s="6">
        <v>248.05823379573312</v>
      </c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</row>
    <row r="39" spans="1:45" x14ac:dyDescent="0.25">
      <c r="A39" t="s">
        <v>148</v>
      </c>
      <c r="D39" s="9">
        <v>1.7574966686118072</v>
      </c>
      <c r="E39" s="6">
        <v>1.864011618224644</v>
      </c>
      <c r="F39" s="6">
        <v>2.3433288914824097</v>
      </c>
      <c r="G39" s="6">
        <v>2.6096162655145014</v>
      </c>
      <c r="H39" s="6">
        <v>2.822646164740175</v>
      </c>
      <c r="I39" s="6">
        <v>3.1954484883851038</v>
      </c>
      <c r="J39" s="6">
        <v>3.3019634379979408</v>
      </c>
      <c r="K39" s="6">
        <v>3.8345381860621246</v>
      </c>
      <c r="L39" s="6">
        <v>4.3138554593198899</v>
      </c>
      <c r="M39" s="6">
        <v>5.9115797035124427</v>
      </c>
      <c r="N39" s="6">
        <v>7.9886212209627603</v>
      </c>
      <c r="O39" s="6">
        <v>12.142704255863395</v>
      </c>
      <c r="P39" s="6">
        <v>15.125122845022826</v>
      </c>
      <c r="Q39" s="6">
        <v>16.083757391538356</v>
      </c>
      <c r="R39" s="6">
        <v>18.267313858601511</v>
      </c>
      <c r="S39" s="6">
        <v>20.237840426438993</v>
      </c>
      <c r="T39" s="6">
        <v>23.167001540792004</v>
      </c>
      <c r="U39" s="6">
        <v>24.711468310178137</v>
      </c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</row>
  </sheetData>
  <mergeCells count="3">
    <mergeCell ref="A31:C31"/>
    <mergeCell ref="A11:C11"/>
    <mergeCell ref="A21:C2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8F68D-936F-4439-829E-20B459BC0757}">
  <dimension ref="A1:F13"/>
  <sheetViews>
    <sheetView workbookViewId="0">
      <selection sqref="A1:A2"/>
    </sheetView>
  </sheetViews>
  <sheetFormatPr defaultRowHeight="15" x14ac:dyDescent="0.25"/>
  <cols>
    <col min="1" max="1" width="10.85546875" style="16" bestFit="1" customWidth="1"/>
    <col min="2" max="2" width="8.28515625" style="16" bestFit="1" customWidth="1"/>
    <col min="3" max="3" width="28.28515625" style="16" bestFit="1" customWidth="1"/>
    <col min="4" max="4" width="12.7109375" style="16" bestFit="1" customWidth="1"/>
    <col min="5" max="5" width="25.85546875" style="16" bestFit="1" customWidth="1"/>
    <col min="6" max="6" width="12.7109375" style="16" bestFit="1" customWidth="1"/>
    <col min="7" max="16384" width="9.140625" style="16"/>
  </cols>
  <sheetData>
    <row r="1" spans="1:6" x14ac:dyDescent="0.25">
      <c r="A1" s="91" t="s">
        <v>264</v>
      </c>
      <c r="B1" s="20" t="s">
        <v>268</v>
      </c>
      <c r="C1" s="89" t="s">
        <v>269</v>
      </c>
      <c r="D1" s="90"/>
      <c r="E1" s="89" t="s">
        <v>272</v>
      </c>
      <c r="F1" s="90"/>
    </row>
    <row r="2" spans="1:6" ht="15.75" thickBot="1" x14ac:dyDescent="0.3">
      <c r="A2" s="92"/>
      <c r="B2" s="17" t="s">
        <v>271</v>
      </c>
      <c r="C2" s="18" t="s">
        <v>270</v>
      </c>
      <c r="D2" s="19" t="s">
        <v>276</v>
      </c>
      <c r="E2" s="18" t="s">
        <v>270</v>
      </c>
      <c r="F2" s="19" t="s">
        <v>277</v>
      </c>
    </row>
    <row r="3" spans="1:6" x14ac:dyDescent="0.25">
      <c r="A3" s="21" t="s">
        <v>232</v>
      </c>
      <c r="B3" s="12">
        <v>275586</v>
      </c>
      <c r="C3" s="23">
        <v>43893</v>
      </c>
      <c r="D3" s="14">
        <f>_xlfn.DAYS(C$12,C3)+1</f>
        <v>32</v>
      </c>
      <c r="E3" s="23">
        <v>43897</v>
      </c>
      <c r="F3" s="14">
        <f>_xlfn.DAYS(C$12,E3)+1</f>
        <v>28</v>
      </c>
    </row>
    <row r="4" spans="1:6" x14ac:dyDescent="0.25">
      <c r="A4" s="21" t="s">
        <v>144</v>
      </c>
      <c r="B4" s="12">
        <v>119827</v>
      </c>
      <c r="C4" s="23">
        <v>43884</v>
      </c>
      <c r="D4" s="14">
        <f t="shared" ref="D4:D10" si="0">_xlfn.DAYS(C$12,C4)+1</f>
        <v>41</v>
      </c>
      <c r="E4" s="23">
        <v>43883</v>
      </c>
      <c r="F4" s="14">
        <f t="shared" ref="F4:F10" si="1">_xlfn.DAYS(C$12,E4)+1</f>
        <v>42</v>
      </c>
    </row>
    <row r="5" spans="1:6" x14ac:dyDescent="0.25">
      <c r="A5" s="21" t="s">
        <v>208</v>
      </c>
      <c r="B5" s="12">
        <v>119199</v>
      </c>
      <c r="C5" s="23">
        <v>43892</v>
      </c>
      <c r="D5" s="14">
        <f t="shared" si="0"/>
        <v>33</v>
      </c>
      <c r="E5" s="23">
        <v>43891</v>
      </c>
      <c r="F5" s="14">
        <f t="shared" si="1"/>
        <v>34</v>
      </c>
    </row>
    <row r="6" spans="1:6" x14ac:dyDescent="0.25">
      <c r="A6" s="21" t="s">
        <v>127</v>
      </c>
      <c r="B6" s="12">
        <v>91159</v>
      </c>
      <c r="C6" s="23">
        <v>43891</v>
      </c>
      <c r="D6" s="14">
        <f t="shared" si="0"/>
        <v>34</v>
      </c>
      <c r="E6" s="23">
        <v>43891</v>
      </c>
      <c r="F6" s="14">
        <f t="shared" si="1"/>
        <v>34</v>
      </c>
    </row>
    <row r="7" spans="1:6" x14ac:dyDescent="0.25">
      <c r="A7" s="21" t="s">
        <v>115</v>
      </c>
      <c r="B7" s="12">
        <v>65202</v>
      </c>
      <c r="C7" s="23">
        <v>43890</v>
      </c>
      <c r="D7" s="14">
        <f t="shared" si="0"/>
        <v>35</v>
      </c>
      <c r="E7" s="23">
        <v>43890</v>
      </c>
      <c r="F7" s="14">
        <f t="shared" si="1"/>
        <v>35</v>
      </c>
    </row>
    <row r="8" spans="1:6" x14ac:dyDescent="0.25">
      <c r="A8" s="21" t="s">
        <v>140</v>
      </c>
      <c r="B8" s="12">
        <v>53183</v>
      </c>
      <c r="C8" s="23">
        <v>43887</v>
      </c>
      <c r="D8" s="14">
        <f t="shared" si="0"/>
        <v>38</v>
      </c>
      <c r="E8" s="23">
        <v>43886</v>
      </c>
      <c r="F8" s="14">
        <f t="shared" si="1"/>
        <v>39</v>
      </c>
    </row>
    <row r="9" spans="1:6" x14ac:dyDescent="0.25">
      <c r="A9" s="21" t="s">
        <v>220</v>
      </c>
      <c r="B9" s="12">
        <v>20921</v>
      </c>
      <c r="C9" s="23">
        <v>43909</v>
      </c>
      <c r="D9" s="14">
        <f t="shared" si="0"/>
        <v>16</v>
      </c>
      <c r="E9" s="23">
        <v>43908</v>
      </c>
      <c r="F9" s="14">
        <f t="shared" si="1"/>
        <v>17</v>
      </c>
    </row>
    <row r="10" spans="1:6" ht="15.75" thickBot="1" x14ac:dyDescent="0.3">
      <c r="A10" s="22" t="s">
        <v>148</v>
      </c>
      <c r="B10" s="13">
        <v>464</v>
      </c>
      <c r="C10" s="24">
        <v>43916</v>
      </c>
      <c r="D10" s="15">
        <f t="shared" si="0"/>
        <v>9</v>
      </c>
      <c r="E10" s="24">
        <v>43907</v>
      </c>
      <c r="F10" s="15">
        <f t="shared" si="1"/>
        <v>18</v>
      </c>
    </row>
    <row r="11" spans="1:6" ht="15.75" thickBot="1" x14ac:dyDescent="0.3"/>
    <row r="12" spans="1:6" x14ac:dyDescent="0.25">
      <c r="A12" s="93" t="s">
        <v>274</v>
      </c>
      <c r="B12" s="94"/>
      <c r="C12" s="25">
        <v>43924</v>
      </c>
    </row>
    <row r="13" spans="1:6" ht="15.75" thickBot="1" x14ac:dyDescent="0.3">
      <c r="A13" s="95" t="s">
        <v>275</v>
      </c>
      <c r="B13" s="96"/>
      <c r="C13" s="26" t="s">
        <v>273</v>
      </c>
    </row>
  </sheetData>
  <mergeCells count="5">
    <mergeCell ref="C1:D1"/>
    <mergeCell ref="E1:F1"/>
    <mergeCell ref="A1:A2"/>
    <mergeCell ref="A12:B12"/>
    <mergeCell ref="A13:B1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7FBEB-062E-408F-A8B7-6A7B898011F7}">
  <dimension ref="A1:AB53"/>
  <sheetViews>
    <sheetView workbookViewId="0">
      <pane ySplit="12" topLeftCell="A13" activePane="bottomLeft" state="frozen"/>
      <selection pane="bottomLeft"/>
    </sheetView>
  </sheetViews>
  <sheetFormatPr defaultRowHeight="15" x14ac:dyDescent="0.25"/>
  <cols>
    <col min="1" max="1" width="10.85546875" bestFit="1" customWidth="1"/>
    <col min="2" max="3" width="7.5703125" bestFit="1" customWidth="1"/>
    <col min="4" max="4" width="16.42578125" bestFit="1" customWidth="1"/>
    <col min="5" max="5" width="6.85546875" bestFit="1" customWidth="1"/>
    <col min="6" max="6" width="6.5703125" bestFit="1" customWidth="1"/>
    <col min="7" max="7" width="7" bestFit="1" customWidth="1"/>
    <col min="8" max="8" width="10.85546875" bestFit="1" customWidth="1"/>
    <col min="10" max="16" width="9" bestFit="1" customWidth="1"/>
    <col min="17" max="17" width="10.85546875" bestFit="1" customWidth="1"/>
  </cols>
  <sheetData>
    <row r="1" spans="1:27" ht="19.5" thickBot="1" x14ac:dyDescent="0.4">
      <c r="A1" s="41"/>
      <c r="B1" s="10" t="s">
        <v>280</v>
      </c>
      <c r="C1" s="11" t="s">
        <v>278</v>
      </c>
      <c r="D1" s="11" t="s">
        <v>281</v>
      </c>
    </row>
    <row r="2" spans="1:27" x14ac:dyDescent="0.25">
      <c r="A2" s="35" t="s">
        <v>232</v>
      </c>
      <c r="B2" s="32">
        <v>118</v>
      </c>
      <c r="C2" s="38">
        <v>0.29228046375400651</v>
      </c>
      <c r="D2" s="29">
        <f t="array" ref="D2">SUM((USA-USP)^2)</f>
        <v>18375938547.157742</v>
      </c>
    </row>
    <row r="3" spans="1:27" x14ac:dyDescent="0.25">
      <c r="A3" s="36" t="s">
        <v>144</v>
      </c>
      <c r="B3" s="33">
        <v>155</v>
      </c>
      <c r="C3" s="39">
        <v>0.19099328164415028</v>
      </c>
      <c r="D3" s="30">
        <f t="array" ref="D3">SUM((ItalyA-ItalyP)^2)</f>
        <v>20330033308.159046</v>
      </c>
    </row>
    <row r="4" spans="1:27" x14ac:dyDescent="0.25">
      <c r="A4" s="36" t="s">
        <v>208</v>
      </c>
      <c r="B4" s="33">
        <v>120</v>
      </c>
      <c r="C4" s="39">
        <v>0.25159796593982958</v>
      </c>
      <c r="D4" s="30">
        <f t="array" ref="D4">SUM((SpainA-SpainP)^2)</f>
        <v>9500115212.028717</v>
      </c>
    </row>
    <row r="5" spans="1:27" x14ac:dyDescent="0.25">
      <c r="A5" s="36" t="s">
        <v>127</v>
      </c>
      <c r="B5" s="33">
        <v>130</v>
      </c>
      <c r="C5" s="39">
        <v>0.22928128318098864</v>
      </c>
      <c r="D5" s="30">
        <f t="array" ref="D5">SUM((GermanyA-GermanyP)^2)</f>
        <v>4892709524.768465</v>
      </c>
    </row>
    <row r="6" spans="1:27" x14ac:dyDescent="0.25">
      <c r="A6" s="36" t="s">
        <v>115</v>
      </c>
      <c r="B6" s="33">
        <v>100</v>
      </c>
      <c r="C6" s="39">
        <v>0.21846428489352046</v>
      </c>
      <c r="D6" s="30">
        <f t="array" ref="D6">SUM((FranceA-FranceP)^2)</f>
        <v>1778183287.7470021</v>
      </c>
    </row>
    <row r="7" spans="1:27" x14ac:dyDescent="0.25">
      <c r="A7" s="36" t="s">
        <v>140</v>
      </c>
      <c r="B7" s="33">
        <v>139</v>
      </c>
      <c r="C7" s="39">
        <v>0.18305432469681085</v>
      </c>
      <c r="D7" s="30">
        <f t="array" ref="D7">SUM((IranA-IranP)^2)</f>
        <v>2935395162.9812083</v>
      </c>
    </row>
    <row r="8" spans="1:27" x14ac:dyDescent="0.25">
      <c r="A8" s="36" t="s">
        <v>220</v>
      </c>
      <c r="B8" s="33">
        <v>192</v>
      </c>
      <c r="C8" s="39">
        <v>0.38419334385991138</v>
      </c>
      <c r="D8" s="30">
        <f t="array" ref="D8">SUM((TurkeyA-TurkeyP)^2)</f>
        <v>105419087.73508422</v>
      </c>
    </row>
    <row r="9" spans="1:27" ht="15.75" thickBot="1" x14ac:dyDescent="0.3">
      <c r="A9" s="37" t="s">
        <v>148</v>
      </c>
      <c r="B9" s="34">
        <v>111</v>
      </c>
      <c r="C9" s="40">
        <v>0.21467319702957779</v>
      </c>
      <c r="D9" s="31">
        <f t="array" ref="D9">SUM((KazakhstanA-KazakhstanP)^2)</f>
        <v>22086.627411267949</v>
      </c>
    </row>
    <row r="10" spans="1:27" ht="15.75" thickBot="1" x14ac:dyDescent="0.3">
      <c r="R10" s="27"/>
      <c r="S10" s="27"/>
    </row>
    <row r="11" spans="1:27" x14ac:dyDescent="0.25">
      <c r="A11" s="42" t="s">
        <v>232</v>
      </c>
      <c r="B11" s="43" t="s">
        <v>144</v>
      </c>
      <c r="C11" s="43" t="s">
        <v>208</v>
      </c>
      <c r="D11" s="43" t="s">
        <v>127</v>
      </c>
      <c r="E11" s="43" t="s">
        <v>115</v>
      </c>
      <c r="F11" s="43" t="s">
        <v>140</v>
      </c>
      <c r="G11" s="43" t="s">
        <v>220</v>
      </c>
      <c r="H11" s="44" t="s">
        <v>148</v>
      </c>
      <c r="J11" s="42" t="s">
        <v>232</v>
      </c>
      <c r="K11" s="43" t="s">
        <v>144</v>
      </c>
      <c r="L11" s="43" t="s">
        <v>208</v>
      </c>
      <c r="M11" s="43" t="s">
        <v>127</v>
      </c>
      <c r="N11" s="43" t="s">
        <v>115</v>
      </c>
      <c r="O11" s="43" t="s">
        <v>140</v>
      </c>
      <c r="P11" s="43" t="s">
        <v>220</v>
      </c>
      <c r="Q11" s="44" t="s">
        <v>148</v>
      </c>
      <c r="R11" s="27"/>
      <c r="S11" s="46"/>
      <c r="T11" s="46"/>
    </row>
    <row r="12" spans="1:27" ht="15.75" thickBot="1" x14ac:dyDescent="0.3">
      <c r="A12" s="18" t="s">
        <v>279</v>
      </c>
      <c r="B12" s="45" t="s">
        <v>279</v>
      </c>
      <c r="C12" s="45" t="s">
        <v>279</v>
      </c>
      <c r="D12" s="45" t="s">
        <v>279</v>
      </c>
      <c r="E12" s="45" t="s">
        <v>279</v>
      </c>
      <c r="F12" s="45" t="s">
        <v>279</v>
      </c>
      <c r="G12" s="45" t="s">
        <v>279</v>
      </c>
      <c r="H12" s="19" t="s">
        <v>279</v>
      </c>
      <c r="J12" s="18" t="s">
        <v>282</v>
      </c>
      <c r="K12" s="45" t="s">
        <v>282</v>
      </c>
      <c r="L12" s="45" t="s">
        <v>282</v>
      </c>
      <c r="M12" s="45" t="s">
        <v>282</v>
      </c>
      <c r="N12" s="45" t="s">
        <v>282</v>
      </c>
      <c r="O12" s="45" t="s">
        <v>282</v>
      </c>
      <c r="P12" s="45" t="s">
        <v>282</v>
      </c>
      <c r="Q12" s="19" t="s">
        <v>282</v>
      </c>
      <c r="S12" s="46"/>
      <c r="T12" s="47"/>
      <c r="U12" s="48"/>
      <c r="V12" s="48"/>
      <c r="W12" s="48"/>
      <c r="X12" s="48"/>
      <c r="Y12" s="48"/>
      <c r="Z12" s="48"/>
      <c r="AA12" s="49"/>
    </row>
    <row r="13" spans="1:27" x14ac:dyDescent="0.25">
      <c r="A13" s="28">
        <v>118</v>
      </c>
      <c r="B13" s="59">
        <v>155</v>
      </c>
      <c r="C13" s="59">
        <v>120</v>
      </c>
      <c r="D13" s="59">
        <v>130</v>
      </c>
      <c r="E13" s="59">
        <v>100</v>
      </c>
      <c r="F13" s="59">
        <v>139</v>
      </c>
      <c r="G13" s="59">
        <v>192</v>
      </c>
      <c r="H13" s="60">
        <v>111</v>
      </c>
      <c r="J13" s="67">
        <f>B2</f>
        <v>118</v>
      </c>
      <c r="K13" s="68">
        <f>B3</f>
        <v>155</v>
      </c>
      <c r="L13" s="68">
        <f>B4</f>
        <v>120</v>
      </c>
      <c r="M13" s="68">
        <f>B5</f>
        <v>130</v>
      </c>
      <c r="N13" s="68">
        <f>B6</f>
        <v>100</v>
      </c>
      <c r="O13" s="68">
        <f>B7</f>
        <v>139</v>
      </c>
      <c r="P13" s="68">
        <f>B8</f>
        <v>192</v>
      </c>
      <c r="Q13" s="69">
        <f>B9</f>
        <v>111</v>
      </c>
      <c r="T13" s="50"/>
      <c r="U13" s="16"/>
      <c r="V13" s="16"/>
      <c r="W13" s="16"/>
      <c r="X13" s="16"/>
      <c r="Y13" s="16"/>
      <c r="Z13" s="16"/>
      <c r="AA13" s="51"/>
    </row>
    <row r="14" spans="1:27" x14ac:dyDescent="0.25">
      <c r="A14" s="61">
        <v>149</v>
      </c>
      <c r="B14" s="62">
        <v>229</v>
      </c>
      <c r="C14" s="62">
        <v>165</v>
      </c>
      <c r="D14" s="62">
        <v>159</v>
      </c>
      <c r="E14" s="62">
        <v>130</v>
      </c>
      <c r="F14" s="62">
        <v>245</v>
      </c>
      <c r="G14" s="62">
        <v>359</v>
      </c>
      <c r="H14" s="63">
        <v>150</v>
      </c>
      <c r="J14" s="61">
        <f>J13*(1+C$2)</f>
        <v>152.48909472297279</v>
      </c>
      <c r="K14" s="62">
        <f>K13*(1+C$3)</f>
        <v>184.60395865484327</v>
      </c>
      <c r="L14" s="62">
        <f>L13*(1+C$4)</f>
        <v>150.19175591277954</v>
      </c>
      <c r="M14" s="62">
        <f>M13*(1+C$5)</f>
        <v>159.80656681352855</v>
      </c>
      <c r="N14" s="62">
        <f>N13*(1+C$6)</f>
        <v>121.84642848935205</v>
      </c>
      <c r="O14" s="62">
        <f>O13*(1+C$7)</f>
        <v>164.4445511328567</v>
      </c>
      <c r="P14" s="62">
        <f>P13*(1+C$8)</f>
        <v>265.76512202110302</v>
      </c>
      <c r="Q14" s="63">
        <f>Q13*(1+C$9)</f>
        <v>134.82872487028314</v>
      </c>
      <c r="T14" s="50"/>
      <c r="U14" s="16"/>
      <c r="V14" s="16"/>
      <c r="W14" s="16"/>
      <c r="X14" s="16"/>
      <c r="Y14" s="16"/>
      <c r="Z14" s="16"/>
      <c r="AA14" s="51"/>
    </row>
    <row r="15" spans="1:27" x14ac:dyDescent="0.25">
      <c r="A15" s="61">
        <v>217</v>
      </c>
      <c r="B15" s="62">
        <v>322</v>
      </c>
      <c r="C15" s="62">
        <v>222</v>
      </c>
      <c r="D15" s="62">
        <v>196</v>
      </c>
      <c r="E15" s="62">
        <v>191</v>
      </c>
      <c r="F15" s="62">
        <v>388</v>
      </c>
      <c r="G15" s="62">
        <v>670</v>
      </c>
      <c r="H15" s="63">
        <v>228</v>
      </c>
      <c r="J15" s="61">
        <f t="shared" ref="J15:J44" si="0">J14*(1+C$2)</f>
        <v>197.05867804603193</v>
      </c>
      <c r="K15" s="62">
        <f t="shared" ref="K15:K53" si="1">K14*(1+C$3)</f>
        <v>219.86207452283281</v>
      </c>
      <c r="L15" s="62">
        <f t="shared" ref="L15:L45" si="2">L14*(1+C$4)</f>
        <v>187.97969620136624</v>
      </c>
      <c r="M15" s="62">
        <f t="shared" ref="M15:M46" si="3">M14*(1+C$5)</f>
        <v>196.44722151328278</v>
      </c>
      <c r="N15" s="62">
        <f t="shared" ref="N15:N47" si="4">N14*(1+C$6)</f>
        <v>148.46552135610784</v>
      </c>
      <c r="O15" s="62">
        <f t="shared" ref="O15:O50" si="5">O14*(1+C$7)</f>
        <v>194.54683739055196</v>
      </c>
      <c r="P15" s="62">
        <f t="shared" ref="P15:P28" si="6">P14*(1+C$8)</f>
        <v>367.87031293172799</v>
      </c>
      <c r="Q15" s="63">
        <f t="shared" ref="Q15:Q21" si="7">Q14*(1+C$9)</f>
        <v>163.77283828960819</v>
      </c>
      <c r="T15" s="50"/>
      <c r="U15" s="16"/>
      <c r="V15" s="16"/>
      <c r="W15" s="16"/>
      <c r="X15" s="16"/>
      <c r="Y15" s="16"/>
      <c r="Z15" s="16"/>
      <c r="AA15" s="51"/>
    </row>
    <row r="16" spans="1:27" x14ac:dyDescent="0.25">
      <c r="A16" s="61">
        <v>262</v>
      </c>
      <c r="B16" s="62">
        <v>453</v>
      </c>
      <c r="C16" s="62">
        <v>259</v>
      </c>
      <c r="D16" s="62">
        <v>262</v>
      </c>
      <c r="E16" s="62">
        <v>204</v>
      </c>
      <c r="F16" s="62">
        <v>593</v>
      </c>
      <c r="G16" s="62">
        <v>1236</v>
      </c>
      <c r="H16" s="63">
        <v>284</v>
      </c>
      <c r="J16" s="61">
        <f t="shared" si="0"/>
        <v>254.65507985207762</v>
      </c>
      <c r="K16" s="62">
        <f t="shared" si="1"/>
        <v>261.85425364503936</v>
      </c>
      <c r="L16" s="62">
        <f t="shared" si="2"/>
        <v>235.27500540361709</v>
      </c>
      <c r="M16" s="62">
        <f t="shared" si="3"/>
        <v>241.48889253918819</v>
      </c>
      <c r="N16" s="62">
        <f t="shared" si="4"/>
        <v>180.89993531051365</v>
      </c>
      <c r="O16" s="62">
        <f t="shared" si="5"/>
        <v>230.15947733097971</v>
      </c>
      <c r="P16" s="62">
        <f t="shared" si="6"/>
        <v>509.20363856376059</v>
      </c>
      <c r="Q16" s="63">
        <f t="shared" si="7"/>
        <v>198.93047707184644</v>
      </c>
      <c r="T16" s="50"/>
      <c r="U16" s="16"/>
      <c r="V16" s="16"/>
      <c r="W16" s="16"/>
      <c r="X16" s="16"/>
      <c r="Y16" s="16"/>
      <c r="Z16" s="16"/>
      <c r="AA16" s="51"/>
    </row>
    <row r="17" spans="1:28" x14ac:dyDescent="0.25">
      <c r="A17" s="61">
        <v>402</v>
      </c>
      <c r="B17" s="62">
        <v>655</v>
      </c>
      <c r="C17" s="62">
        <v>400</v>
      </c>
      <c r="D17" s="62">
        <v>482</v>
      </c>
      <c r="E17" s="62">
        <v>288</v>
      </c>
      <c r="F17" s="62">
        <v>978</v>
      </c>
      <c r="G17" s="62">
        <v>1529</v>
      </c>
      <c r="H17" s="63">
        <v>302</v>
      </c>
      <c r="J17" s="61">
        <f t="shared" si="0"/>
        <v>329.08578468855643</v>
      </c>
      <c r="K17" s="62">
        <f t="shared" si="1"/>
        <v>311.86665686118511</v>
      </c>
      <c r="L17" s="62">
        <f t="shared" si="2"/>
        <v>294.46971819964955</v>
      </c>
      <c r="M17" s="62">
        <f t="shared" si="3"/>
        <v>296.85777569452915</v>
      </c>
      <c r="N17" s="62">
        <f t="shared" si="4"/>
        <v>220.42011031540915</v>
      </c>
      <c r="O17" s="62">
        <f t="shared" si="5"/>
        <v>272.29116502637316</v>
      </c>
      <c r="P17" s="62">
        <f t="shared" si="6"/>
        <v>704.83628716920555</v>
      </c>
      <c r="Q17" s="63">
        <f t="shared" si="7"/>
        <v>241.63551857147885</v>
      </c>
      <c r="T17" s="50"/>
      <c r="U17" s="16"/>
      <c r="V17" s="16"/>
      <c r="W17" s="16"/>
      <c r="X17" s="16"/>
      <c r="Y17" s="16"/>
      <c r="Z17" s="16"/>
      <c r="AA17" s="51"/>
    </row>
    <row r="18" spans="1:28" x14ac:dyDescent="0.25">
      <c r="A18" s="61">
        <v>518</v>
      </c>
      <c r="B18" s="62">
        <v>888</v>
      </c>
      <c r="C18" s="62">
        <v>500</v>
      </c>
      <c r="D18" s="62">
        <v>670</v>
      </c>
      <c r="E18" s="62">
        <v>380</v>
      </c>
      <c r="F18" s="62">
        <v>1501</v>
      </c>
      <c r="G18" s="62">
        <v>1872</v>
      </c>
      <c r="H18" s="63">
        <v>343</v>
      </c>
      <c r="J18" s="61">
        <f t="shared" si="0"/>
        <v>425.27113045217885</v>
      </c>
      <c r="K18" s="62">
        <f t="shared" si="1"/>
        <v>371.43109309049299</v>
      </c>
      <c r="L18" s="62">
        <f t="shared" si="2"/>
        <v>368.55770032955616</v>
      </c>
      <c r="M18" s="62">
        <f t="shared" si="3"/>
        <v>364.92170742802494</v>
      </c>
      <c r="N18" s="62">
        <f t="shared" si="4"/>
        <v>268.57403209161589</v>
      </c>
      <c r="O18" s="62">
        <f t="shared" si="5"/>
        <v>322.13524036118378</v>
      </c>
      <c r="P18" s="62">
        <f t="shared" si="6"/>
        <v>975.62969721054742</v>
      </c>
      <c r="Q18" s="63">
        <f t="shared" si="7"/>
        <v>293.50818785911815</v>
      </c>
      <c r="T18" s="50"/>
      <c r="U18" s="16"/>
      <c r="V18" s="16"/>
      <c r="W18" s="16"/>
      <c r="X18" s="16"/>
      <c r="Y18" s="16"/>
      <c r="Z18" s="16"/>
      <c r="AA18" s="51"/>
    </row>
    <row r="19" spans="1:28" x14ac:dyDescent="0.25">
      <c r="A19" s="61">
        <v>583</v>
      </c>
      <c r="B19" s="62">
        <v>1128</v>
      </c>
      <c r="C19" s="62">
        <v>673</v>
      </c>
      <c r="D19" s="62">
        <v>799</v>
      </c>
      <c r="E19" s="62">
        <v>656</v>
      </c>
      <c r="F19" s="62">
        <v>2336</v>
      </c>
      <c r="G19" s="62">
        <v>2433</v>
      </c>
      <c r="H19" s="63">
        <v>380</v>
      </c>
      <c r="J19" s="61">
        <f t="shared" si="0"/>
        <v>549.5695736819323</v>
      </c>
      <c r="K19" s="62">
        <f t="shared" si="1"/>
        <v>442.3719364645201</v>
      </c>
      <c r="L19" s="62">
        <f t="shared" si="2"/>
        <v>461.28606806393373</v>
      </c>
      <c r="M19" s="62">
        <f t="shared" si="3"/>
        <v>448.59142476771984</v>
      </c>
      <c r="N19" s="62">
        <f t="shared" si="4"/>
        <v>327.24786595348019</v>
      </c>
      <c r="O19" s="62">
        <f t="shared" si="5"/>
        <v>381.10348924654511</v>
      </c>
      <c r="P19" s="62">
        <f t="shared" si="6"/>
        <v>1350.4601329509005</v>
      </c>
      <c r="Q19" s="63">
        <f t="shared" si="7"/>
        <v>356.516528901193</v>
      </c>
      <c r="T19" s="50"/>
      <c r="U19" s="16"/>
      <c r="V19" s="16"/>
      <c r="W19" s="97" t="s">
        <v>283</v>
      </c>
      <c r="X19" s="97"/>
      <c r="Y19" s="16"/>
      <c r="Z19" s="16"/>
      <c r="AA19" s="51"/>
    </row>
    <row r="20" spans="1:28" x14ac:dyDescent="0.25">
      <c r="A20" s="61">
        <v>959</v>
      </c>
      <c r="B20" s="62">
        <v>1694</v>
      </c>
      <c r="C20" s="62">
        <v>1073</v>
      </c>
      <c r="D20" s="62">
        <v>1040</v>
      </c>
      <c r="E20" s="62">
        <v>959</v>
      </c>
      <c r="F20" s="62">
        <v>2922</v>
      </c>
      <c r="G20" s="62">
        <v>3629</v>
      </c>
      <c r="H20" s="63">
        <v>435</v>
      </c>
      <c r="J20" s="61">
        <f t="shared" si="0"/>
        <v>710.1980235427792</v>
      </c>
      <c r="K20" s="62">
        <f t="shared" si="1"/>
        <v>526.86200431715633</v>
      </c>
      <c r="L20" s="62">
        <f t="shared" si="2"/>
        <v>577.34470450520121</v>
      </c>
      <c r="M20" s="62">
        <f t="shared" si="3"/>
        <v>551.44504226245067</v>
      </c>
      <c r="N20" s="62">
        <f t="shared" si="4"/>
        <v>398.7398369719379</v>
      </c>
      <c r="O20" s="62">
        <f t="shared" si="5"/>
        <v>450.8661311101697</v>
      </c>
      <c r="P20" s="62">
        <f t="shared" si="6"/>
        <v>1869.2979271788076</v>
      </c>
      <c r="Q20" s="63">
        <f t="shared" si="7"/>
        <v>433.05107195429997</v>
      </c>
      <c r="T20" s="50"/>
      <c r="U20" s="16"/>
      <c r="V20" s="16"/>
      <c r="W20" s="16"/>
      <c r="X20" s="16"/>
      <c r="Y20" s="16"/>
      <c r="Z20" s="16"/>
      <c r="AA20" s="51"/>
    </row>
    <row r="21" spans="1:28" x14ac:dyDescent="0.25">
      <c r="A21" s="61">
        <v>1281</v>
      </c>
      <c r="B21" s="62">
        <v>2036</v>
      </c>
      <c r="C21" s="62">
        <v>1695</v>
      </c>
      <c r="D21" s="62">
        <v>1176</v>
      </c>
      <c r="E21" s="62">
        <v>1136</v>
      </c>
      <c r="F21" s="62">
        <v>3513</v>
      </c>
      <c r="G21" s="62">
        <v>5698</v>
      </c>
      <c r="H21" s="63">
        <v>464</v>
      </c>
      <c r="J21" s="61">
        <f t="shared" si="0"/>
        <v>917.77503122104167</v>
      </c>
      <c r="K21" s="62">
        <f t="shared" si="1"/>
        <v>627.48910749530444</v>
      </c>
      <c r="L21" s="62">
        <f t="shared" si="2"/>
        <v>722.60345780484181</v>
      </c>
      <c r="M21" s="62">
        <f t="shared" si="3"/>
        <v>677.88106915617993</v>
      </c>
      <c r="N21" s="62">
        <f t="shared" si="4"/>
        <v>485.85025031457127</v>
      </c>
      <c r="O21" s="62">
        <f t="shared" si="5"/>
        <v>533.39912626920557</v>
      </c>
      <c r="P21" s="62">
        <f t="shared" si="6"/>
        <v>2587.4697484920348</v>
      </c>
      <c r="Q21" s="63">
        <f t="shared" si="7"/>
        <v>526.01553004781533</v>
      </c>
      <c r="T21" s="50"/>
      <c r="U21" s="16"/>
      <c r="V21" s="16"/>
      <c r="W21" s="16"/>
      <c r="X21" s="16"/>
      <c r="Y21" s="16"/>
      <c r="Z21" s="16"/>
      <c r="AA21" s="51"/>
    </row>
    <row r="22" spans="1:28" x14ac:dyDescent="0.25">
      <c r="A22" s="61">
        <v>1663</v>
      </c>
      <c r="B22" s="62">
        <v>2502</v>
      </c>
      <c r="C22" s="62">
        <v>2277</v>
      </c>
      <c r="D22" s="62">
        <v>1457</v>
      </c>
      <c r="E22" s="62">
        <v>1219</v>
      </c>
      <c r="F22" s="62">
        <v>4747</v>
      </c>
      <c r="G22" s="62">
        <v>7402</v>
      </c>
      <c r="H22" s="63"/>
      <c r="J22" s="61">
        <f t="shared" si="0"/>
        <v>1186.0227429681756</v>
      </c>
      <c r="K22" s="62">
        <f t="shared" si="1"/>
        <v>747.33531133179156</v>
      </c>
      <c r="L22" s="62">
        <f t="shared" si="2"/>
        <v>904.40901796962748</v>
      </c>
      <c r="M22" s="62">
        <f t="shared" si="3"/>
        <v>833.30651053640941</v>
      </c>
      <c r="N22" s="62">
        <f t="shared" si="4"/>
        <v>591.99117781488201</v>
      </c>
      <c r="O22" s="62">
        <f t="shared" si="5"/>
        <v>631.04014312228389</v>
      </c>
      <c r="P22" s="62">
        <f t="shared" si="6"/>
        <v>3581.5584033015539</v>
      </c>
      <c r="Q22" s="63"/>
      <c r="T22" s="50"/>
      <c r="U22" s="16"/>
      <c r="V22" s="16"/>
      <c r="W22" s="16"/>
      <c r="X22" s="16"/>
      <c r="Y22" s="16"/>
      <c r="Z22" s="16"/>
      <c r="AA22" s="51"/>
    </row>
    <row r="23" spans="1:28" x14ac:dyDescent="0.25">
      <c r="A23" s="61">
        <v>2179</v>
      </c>
      <c r="B23" s="62">
        <v>3089</v>
      </c>
      <c r="C23" s="62">
        <v>2277</v>
      </c>
      <c r="D23" s="62">
        <v>1908</v>
      </c>
      <c r="E23" s="62">
        <v>1794</v>
      </c>
      <c r="F23" s="62">
        <v>5823</v>
      </c>
      <c r="G23" s="62">
        <v>9217</v>
      </c>
      <c r="H23" s="63"/>
      <c r="J23" s="61">
        <f t="shared" si="0"/>
        <v>1532.6740203057129</v>
      </c>
      <c r="K23" s="62">
        <f t="shared" si="1"/>
        <v>890.07133493160313</v>
      </c>
      <c r="L23" s="62">
        <f t="shared" si="2"/>
        <v>1131.9564872684246</v>
      </c>
      <c r="M23" s="62">
        <f t="shared" si="3"/>
        <v>1024.3680965552694</v>
      </c>
      <c r="N23" s="62">
        <f t="shared" si="4"/>
        <v>721.32010713948318</v>
      </c>
      <c r="O23" s="62">
        <f t="shared" si="5"/>
        <v>746.55477037811238</v>
      </c>
      <c r="P23" s="62">
        <f t="shared" si="6"/>
        <v>4957.5693024955435</v>
      </c>
      <c r="Q23" s="63"/>
      <c r="T23" s="50"/>
      <c r="U23" s="16"/>
      <c r="V23" s="16"/>
      <c r="W23" s="16"/>
      <c r="X23" s="16"/>
      <c r="Y23" s="16"/>
      <c r="Z23" s="16"/>
      <c r="AA23" s="51"/>
    </row>
    <row r="24" spans="1:28" x14ac:dyDescent="0.25">
      <c r="A24" s="61">
        <v>2727</v>
      </c>
      <c r="B24" s="62">
        <v>3858</v>
      </c>
      <c r="C24" s="62">
        <v>5232</v>
      </c>
      <c r="D24" s="62">
        <v>2078</v>
      </c>
      <c r="E24" s="62">
        <v>2293</v>
      </c>
      <c r="F24" s="62">
        <v>6566</v>
      </c>
      <c r="G24" s="62">
        <v>10827</v>
      </c>
      <c r="H24" s="63"/>
      <c r="J24" s="61">
        <f t="shared" si="0"/>
        <v>1980.6446937443845</v>
      </c>
      <c r="K24" s="62">
        <f t="shared" si="1"/>
        <v>1060.0689800875796</v>
      </c>
      <c r="L24" s="62">
        <f t="shared" si="2"/>
        <v>1416.7544369975546</v>
      </c>
      <c r="M24" s="62">
        <f t="shared" si="3"/>
        <v>1259.2365281831285</v>
      </c>
      <c r="N24" s="62">
        <f t="shared" si="4"/>
        <v>878.90278852502797</v>
      </c>
      <c r="O24" s="62">
        <f t="shared" si="5"/>
        <v>883.21484971886036</v>
      </c>
      <c r="P24" s="62">
        <f t="shared" si="6"/>
        <v>6862.2344302385554</v>
      </c>
      <c r="Q24" s="63"/>
      <c r="T24" s="50"/>
      <c r="U24" s="16"/>
      <c r="V24" s="16"/>
      <c r="W24" s="16"/>
      <c r="X24" s="16"/>
      <c r="Y24" s="16"/>
      <c r="Z24" s="16"/>
      <c r="AA24" s="51"/>
    </row>
    <row r="25" spans="1:28" x14ac:dyDescent="0.25">
      <c r="A25" s="61">
        <v>3499</v>
      </c>
      <c r="B25" s="62">
        <v>4636</v>
      </c>
      <c r="C25" s="62">
        <v>6391</v>
      </c>
      <c r="D25" s="62">
        <v>3675</v>
      </c>
      <c r="E25" s="62">
        <v>2293</v>
      </c>
      <c r="F25" s="62">
        <v>7161</v>
      </c>
      <c r="G25" s="62">
        <v>13531</v>
      </c>
      <c r="H25" s="63"/>
      <c r="J25" s="61">
        <f t="shared" si="0"/>
        <v>2559.5484433639058</v>
      </c>
      <c r="K25" s="62">
        <f t="shared" si="1"/>
        <v>1262.5350333636736</v>
      </c>
      <c r="L25" s="62">
        <f t="shared" si="2"/>
        <v>1773.2069715823677</v>
      </c>
      <c r="M25" s="62">
        <f t="shared" si="3"/>
        <v>1547.9558951933295</v>
      </c>
      <c r="N25" s="62">
        <f t="shared" si="4"/>
        <v>1070.9116577110692</v>
      </c>
      <c r="O25" s="62">
        <f t="shared" si="5"/>
        <v>1044.8911475963416</v>
      </c>
      <c r="P25" s="62">
        <f t="shared" si="6"/>
        <v>9498.6592223425196</v>
      </c>
      <c r="Q25" s="63"/>
      <c r="T25" s="50"/>
      <c r="U25" s="16"/>
      <c r="V25" s="16"/>
      <c r="W25" s="16"/>
      <c r="X25" s="16"/>
      <c r="Y25" s="16"/>
      <c r="Z25" s="16"/>
      <c r="AA25" s="52"/>
    </row>
    <row r="26" spans="1:28" x14ac:dyDescent="0.25">
      <c r="A26" s="61">
        <v>4632</v>
      </c>
      <c r="B26" s="62">
        <v>5883</v>
      </c>
      <c r="C26" s="62">
        <v>7798</v>
      </c>
      <c r="D26" s="62">
        <v>4585</v>
      </c>
      <c r="E26" s="62">
        <v>3681</v>
      </c>
      <c r="F26" s="62">
        <v>8042</v>
      </c>
      <c r="G26" s="62">
        <v>15679</v>
      </c>
      <c r="H26" s="63"/>
      <c r="J26" s="61">
        <f t="shared" si="0"/>
        <v>3307.6544493911538</v>
      </c>
      <c r="K26" s="62">
        <f t="shared" si="1"/>
        <v>1503.6707425765082</v>
      </c>
      <c r="L26" s="62">
        <f t="shared" si="2"/>
        <v>2219.3422388228164</v>
      </c>
      <c r="M26" s="62">
        <f t="shared" si="3"/>
        <v>1902.8732091508323</v>
      </c>
      <c r="N26" s="62">
        <f t="shared" si="4"/>
        <v>1304.8676071970526</v>
      </c>
      <c r="O26" s="62">
        <f t="shared" si="5"/>
        <v>1236.1629910012657</v>
      </c>
      <c r="P26" s="62">
        <f t="shared" si="6"/>
        <v>13147.980871160078</v>
      </c>
      <c r="Q26" s="63"/>
      <c r="T26" s="53"/>
      <c r="U26" s="54"/>
      <c r="V26" s="54"/>
      <c r="W26" s="54"/>
      <c r="X26" s="54"/>
      <c r="Y26" s="54"/>
      <c r="Z26" s="55"/>
      <c r="AA26" s="56"/>
      <c r="AB26" s="46"/>
    </row>
    <row r="27" spans="1:28" x14ac:dyDescent="0.25">
      <c r="A27" s="61">
        <v>6421</v>
      </c>
      <c r="B27" s="62">
        <v>7375</v>
      </c>
      <c r="C27" s="62">
        <v>9942</v>
      </c>
      <c r="D27" s="62">
        <v>5795</v>
      </c>
      <c r="E27" s="62">
        <v>4496</v>
      </c>
      <c r="F27" s="62">
        <v>9000</v>
      </c>
      <c r="G27" s="62">
        <v>18135</v>
      </c>
      <c r="H27" s="63"/>
      <c r="J27" s="61">
        <f t="shared" si="0"/>
        <v>4274.4172257972041</v>
      </c>
      <c r="K27" s="62">
        <f t="shared" si="1"/>
        <v>1790.8617522134919</v>
      </c>
      <c r="L27" s="62">
        <f t="shared" si="2"/>
        <v>2777.7242318349845</v>
      </c>
      <c r="M27" s="62">
        <f t="shared" si="3"/>
        <v>2339.166420275661</v>
      </c>
      <c r="N27" s="62">
        <f t="shared" si="4"/>
        <v>1589.9345758840759</v>
      </c>
      <c r="O27" s="62">
        <f t="shared" si="5"/>
        <v>1462.4479725341923</v>
      </c>
      <c r="P27" s="62">
        <f t="shared" si="6"/>
        <v>18199.347607057221</v>
      </c>
      <c r="Q27" s="63"/>
      <c r="AA27" s="46"/>
      <c r="AB27" s="46"/>
    </row>
    <row r="28" spans="1:28" x14ac:dyDescent="0.25">
      <c r="A28" s="61">
        <v>7783</v>
      </c>
      <c r="B28" s="62">
        <v>9172</v>
      </c>
      <c r="C28" s="62">
        <v>11748</v>
      </c>
      <c r="D28" s="62">
        <v>7272</v>
      </c>
      <c r="E28" s="62">
        <v>4532</v>
      </c>
      <c r="F28" s="62">
        <v>10075</v>
      </c>
      <c r="G28" s="62">
        <v>20921</v>
      </c>
      <c r="H28" s="63"/>
      <c r="J28" s="61">
        <f t="shared" si="0"/>
        <v>5523.7458748313256</v>
      </c>
      <c r="K28" s="62">
        <f t="shared" si="1"/>
        <v>2132.9043152397398</v>
      </c>
      <c r="L28" s="62">
        <f t="shared" si="2"/>
        <v>3476.5939985064419</v>
      </c>
      <c r="M28" s="62">
        <f t="shared" si="3"/>
        <v>2875.4934986903445</v>
      </c>
      <c r="N28" s="62">
        <f t="shared" si="4"/>
        <v>1937.2784960320735</v>
      </c>
      <c r="O28" s="62">
        <f t="shared" si="5"/>
        <v>1730.1553985506591</v>
      </c>
      <c r="P28" s="62">
        <f t="shared" si="6"/>
        <v>25191.415820281414</v>
      </c>
      <c r="Q28" s="63"/>
    </row>
    <row r="29" spans="1:28" x14ac:dyDescent="0.25">
      <c r="A29" s="61">
        <v>13677</v>
      </c>
      <c r="B29" s="62">
        <v>10149</v>
      </c>
      <c r="C29" s="62">
        <v>13910</v>
      </c>
      <c r="D29" s="62">
        <v>9257</v>
      </c>
      <c r="E29" s="62">
        <v>6683</v>
      </c>
      <c r="F29" s="62">
        <v>11364</v>
      </c>
      <c r="G29" s="62"/>
      <c r="H29" s="63"/>
      <c r="J29" s="61">
        <f t="shared" si="0"/>
        <v>7138.2288807863069</v>
      </c>
      <c r="K29" s="62">
        <f t="shared" si="1"/>
        <v>2540.274709840347</v>
      </c>
      <c r="L29" s="62">
        <f t="shared" si="2"/>
        <v>4351.2979769292815</v>
      </c>
      <c r="M29" s="62">
        <f t="shared" si="3"/>
        <v>3534.7903378486576</v>
      </c>
      <c r="N29" s="62">
        <f t="shared" si="4"/>
        <v>2360.5046573073155</v>
      </c>
      <c r="O29" s="62">
        <f t="shared" si="5"/>
        <v>2046.8678266528916</v>
      </c>
      <c r="P29" s="62"/>
      <c r="Q29" s="63"/>
    </row>
    <row r="30" spans="1:28" x14ac:dyDescent="0.25">
      <c r="A30" s="61">
        <v>19100</v>
      </c>
      <c r="B30" s="62">
        <v>12462</v>
      </c>
      <c r="C30" s="62">
        <v>17963</v>
      </c>
      <c r="D30" s="62">
        <v>12327</v>
      </c>
      <c r="E30" s="62">
        <v>7715</v>
      </c>
      <c r="F30" s="62">
        <v>12729</v>
      </c>
      <c r="G30" s="62"/>
      <c r="H30" s="63"/>
      <c r="J30" s="61">
        <f t="shared" si="0"/>
        <v>9224.5937284447718</v>
      </c>
      <c r="K30" s="62">
        <f t="shared" si="1"/>
        <v>3025.4501129503965</v>
      </c>
      <c r="L30" s="62">
        <f t="shared" si="2"/>
        <v>5446.0756971227838</v>
      </c>
      <c r="M30" s="62">
        <f t="shared" si="3"/>
        <v>4345.2516022863583</v>
      </c>
      <c r="N30" s="62">
        <f t="shared" si="4"/>
        <v>2876.1906192537831</v>
      </c>
      <c r="O30" s="62">
        <f t="shared" si="5"/>
        <v>2421.5558344044657</v>
      </c>
      <c r="P30" s="62"/>
      <c r="Q30" s="63"/>
    </row>
    <row r="31" spans="1:28" x14ac:dyDescent="0.25">
      <c r="A31" s="61">
        <v>25489</v>
      </c>
      <c r="B31" s="62">
        <v>12462</v>
      </c>
      <c r="C31" s="62">
        <v>20410</v>
      </c>
      <c r="D31" s="62">
        <v>15320</v>
      </c>
      <c r="E31" s="62">
        <v>9124</v>
      </c>
      <c r="F31" s="62">
        <v>13938</v>
      </c>
      <c r="G31" s="62"/>
      <c r="H31" s="63"/>
      <c r="J31" s="61">
        <f t="shared" si="0"/>
        <v>11920.762261336911</v>
      </c>
      <c r="K31" s="62">
        <f t="shared" si="1"/>
        <v>3603.2907584734576</v>
      </c>
      <c r="L31" s="62">
        <f t="shared" si="2"/>
        <v>6816.2972648732157</v>
      </c>
      <c r="M31" s="62">
        <f t="shared" si="3"/>
        <v>5341.5364654028217</v>
      </c>
      <c r="N31" s="62">
        <f t="shared" si="4"/>
        <v>3504.5355461065128</v>
      </c>
      <c r="O31" s="62">
        <f t="shared" si="5"/>
        <v>2864.8321023869976</v>
      </c>
      <c r="P31" s="62"/>
      <c r="Q31" s="63"/>
    </row>
    <row r="32" spans="1:28" x14ac:dyDescent="0.25">
      <c r="A32" s="61">
        <v>33276</v>
      </c>
      <c r="B32" s="62">
        <v>17660</v>
      </c>
      <c r="C32" s="62">
        <v>25374</v>
      </c>
      <c r="D32" s="62">
        <v>19848</v>
      </c>
      <c r="E32" s="62">
        <v>10970</v>
      </c>
      <c r="F32" s="62">
        <v>14991</v>
      </c>
      <c r="G32" s="62"/>
      <c r="H32" s="63"/>
      <c r="J32" s="61">
        <f t="shared" si="0"/>
        <v>15404.968183381725</v>
      </c>
      <c r="K32" s="62">
        <f t="shared" si="1"/>
        <v>4291.4950851523427</v>
      </c>
      <c r="L32" s="62">
        <f t="shared" si="2"/>
        <v>8531.2637919565404</v>
      </c>
      <c r="M32" s="62">
        <f t="shared" si="3"/>
        <v>6566.2508003484236</v>
      </c>
      <c r="N32" s="62">
        <f t="shared" si="4"/>
        <v>4270.1513980705959</v>
      </c>
      <c r="O32" s="62">
        <f t="shared" si="5"/>
        <v>3389.2520082591941</v>
      </c>
      <c r="P32" s="62"/>
      <c r="Q32" s="63"/>
    </row>
    <row r="33" spans="1:17" x14ac:dyDescent="0.25">
      <c r="A33" s="61">
        <v>43847</v>
      </c>
      <c r="B33" s="62">
        <v>21157</v>
      </c>
      <c r="C33" s="62">
        <v>28768</v>
      </c>
      <c r="D33" s="62">
        <v>22213</v>
      </c>
      <c r="E33" s="62">
        <v>12758</v>
      </c>
      <c r="F33" s="62">
        <v>16169</v>
      </c>
      <c r="G33" s="62"/>
      <c r="H33" s="63"/>
      <c r="J33" s="61">
        <f t="shared" si="0"/>
        <v>19907.539428136253</v>
      </c>
      <c r="K33" s="62">
        <f t="shared" si="1"/>
        <v>5111.14181462533</v>
      </c>
      <c r="L33" s="62">
        <f t="shared" si="2"/>
        <v>10677.712408908923</v>
      </c>
      <c r="M33" s="62">
        <f t="shared" si="3"/>
        <v>8071.7692095405046</v>
      </c>
      <c r="N33" s="62">
        <f t="shared" si="4"/>
        <v>5203.0269696371552</v>
      </c>
      <c r="O33" s="62">
        <f t="shared" si="5"/>
        <v>4009.6692458583907</v>
      </c>
      <c r="P33" s="62"/>
      <c r="Q33" s="63"/>
    </row>
    <row r="34" spans="1:17" x14ac:dyDescent="0.25">
      <c r="A34" s="61">
        <v>53740</v>
      </c>
      <c r="B34" s="62">
        <v>24747</v>
      </c>
      <c r="C34" s="62">
        <v>35136</v>
      </c>
      <c r="D34" s="62">
        <v>24873</v>
      </c>
      <c r="E34" s="62">
        <v>14463</v>
      </c>
      <c r="F34" s="62">
        <v>17361</v>
      </c>
      <c r="G34" s="62"/>
      <c r="H34" s="63"/>
      <c r="J34" s="61">
        <f t="shared" si="0"/>
        <v>25726.124284393089</v>
      </c>
      <c r="K34" s="62">
        <f t="shared" si="1"/>
        <v>6087.3355627492583</v>
      </c>
      <c r="L34" s="62">
        <f t="shared" si="2"/>
        <v>13364.203131880886</v>
      </c>
      <c r="M34" s="62">
        <f t="shared" si="3"/>
        <v>9922.4748114447466</v>
      </c>
      <c r="N34" s="62">
        <f t="shared" si="4"/>
        <v>6339.7025358406372</v>
      </c>
      <c r="O34" s="62">
        <f t="shared" si="5"/>
        <v>4743.656541916569</v>
      </c>
      <c r="P34" s="62"/>
      <c r="Q34" s="63"/>
    </row>
    <row r="35" spans="1:17" x14ac:dyDescent="0.25">
      <c r="A35" s="61">
        <v>65778</v>
      </c>
      <c r="B35" s="62">
        <v>27980</v>
      </c>
      <c r="C35" s="62">
        <v>39885</v>
      </c>
      <c r="D35" s="62">
        <v>29056</v>
      </c>
      <c r="E35" s="62">
        <v>16243</v>
      </c>
      <c r="F35" s="62">
        <v>18407</v>
      </c>
      <c r="G35" s="62"/>
      <c r="H35" s="63"/>
      <c r="J35" s="61">
        <f t="shared" si="0"/>
        <v>33245.367820828709</v>
      </c>
      <c r="K35" s="62">
        <f t="shared" si="1"/>
        <v>7249.9757583478786</v>
      </c>
      <c r="L35" s="62">
        <f t="shared" si="2"/>
        <v>16726.609456268816</v>
      </c>
      <c r="M35" s="62">
        <f t="shared" si="3"/>
        <v>12197.512568543838</v>
      </c>
      <c r="N35" s="62">
        <f t="shared" si="4"/>
        <v>7724.7011167707005</v>
      </c>
      <c r="O35" s="62">
        <f t="shared" si="5"/>
        <v>5612.003386790715</v>
      </c>
      <c r="P35" s="62"/>
      <c r="Q35" s="63"/>
    </row>
    <row r="36" spans="1:17" x14ac:dyDescent="0.25">
      <c r="A36" s="61">
        <v>83836</v>
      </c>
      <c r="B36" s="62">
        <v>31506</v>
      </c>
      <c r="C36" s="62">
        <v>49515</v>
      </c>
      <c r="D36" s="62">
        <v>32986</v>
      </c>
      <c r="E36" s="62">
        <v>20123</v>
      </c>
      <c r="F36" s="62">
        <v>19644</v>
      </c>
      <c r="G36" s="62"/>
      <c r="H36" s="63"/>
      <c r="J36" s="61">
        <f t="shared" si="0"/>
        <v>42962.339345173052</v>
      </c>
      <c r="K36" s="62">
        <f t="shared" si="1"/>
        <v>8634.6724202752757</v>
      </c>
      <c r="L36" s="62">
        <f t="shared" si="2"/>
        <v>20934.990372535969</v>
      </c>
      <c r="M36" s="62">
        <f t="shared" si="3"/>
        <v>14994.173901875807</v>
      </c>
      <c r="N36" s="62">
        <f t="shared" si="4"/>
        <v>9412.272422262191</v>
      </c>
      <c r="O36" s="62">
        <f t="shared" si="5"/>
        <v>6639.3048769559045</v>
      </c>
      <c r="P36" s="62"/>
      <c r="Q36" s="63"/>
    </row>
    <row r="37" spans="1:17" x14ac:dyDescent="0.25">
      <c r="A37" s="61">
        <v>101657</v>
      </c>
      <c r="B37" s="62">
        <v>35713</v>
      </c>
      <c r="C37" s="62">
        <v>57786</v>
      </c>
      <c r="D37" s="62">
        <v>37323</v>
      </c>
      <c r="E37" s="62">
        <v>22622</v>
      </c>
      <c r="F37" s="62">
        <v>20610</v>
      </c>
      <c r="G37" s="62"/>
      <c r="H37" s="63"/>
      <c r="J37" s="61">
        <f t="shared" si="0"/>
        <v>55519.39181293724</v>
      </c>
      <c r="K37" s="62">
        <f t="shared" si="1"/>
        <v>10283.836841745888</v>
      </c>
      <c r="L37" s="62">
        <f t="shared" si="2"/>
        <v>26202.191367235933</v>
      </c>
      <c r="M37" s="62">
        <f t="shared" si="3"/>
        <v>18432.057334336783</v>
      </c>
      <c r="N37" s="62">
        <f t="shared" si="4"/>
        <v>11468.517786214705</v>
      </c>
      <c r="O37" s="62">
        <f t="shared" si="5"/>
        <v>7854.6583476633105</v>
      </c>
      <c r="P37" s="62"/>
      <c r="Q37" s="63"/>
    </row>
    <row r="38" spans="1:17" x14ac:dyDescent="0.25">
      <c r="A38" s="61">
        <v>121478</v>
      </c>
      <c r="B38" s="62">
        <v>41035</v>
      </c>
      <c r="C38" s="62">
        <v>65719</v>
      </c>
      <c r="D38" s="62">
        <v>43938</v>
      </c>
      <c r="E38" s="62">
        <v>25600</v>
      </c>
      <c r="F38" s="62">
        <v>21638</v>
      </c>
      <c r="G38" s="62"/>
      <c r="H38" s="63"/>
      <c r="J38" s="61">
        <f t="shared" si="0"/>
        <v>71746.625399362936</v>
      </c>
      <c r="K38" s="62">
        <f t="shared" si="1"/>
        <v>12247.980588043949</v>
      </c>
      <c r="L38" s="62">
        <f t="shared" si="2"/>
        <v>32794.609418398657</v>
      </c>
      <c r="M38" s="62">
        <f t="shared" si="3"/>
        <v>22658.183091619074</v>
      </c>
      <c r="N38" s="62">
        <f t="shared" si="4"/>
        <v>13973.979323168722</v>
      </c>
      <c r="O38" s="62">
        <f t="shared" si="5"/>
        <v>9292.4875272189856</v>
      </c>
      <c r="P38" s="62"/>
      <c r="Q38" s="63"/>
    </row>
    <row r="39" spans="1:17" x14ac:dyDescent="0.25">
      <c r="A39" s="61">
        <v>140886</v>
      </c>
      <c r="B39" s="62">
        <v>47021</v>
      </c>
      <c r="C39" s="62">
        <v>73235</v>
      </c>
      <c r="D39" s="62">
        <v>50871</v>
      </c>
      <c r="E39" s="62">
        <v>29551</v>
      </c>
      <c r="F39" s="62">
        <v>23049</v>
      </c>
      <c r="G39" s="62"/>
      <c r="H39" s="63"/>
      <c r="J39" s="61">
        <f t="shared" si="0"/>
        <v>92716.762343873721</v>
      </c>
      <c r="K39" s="62">
        <f t="shared" si="1"/>
        <v>14587.262594068312</v>
      </c>
      <c r="L39" s="62">
        <f t="shared" si="2"/>
        <v>41045.666441858935</v>
      </c>
      <c r="M39" s="62">
        <f t="shared" si="3"/>
        <v>27853.280385415277</v>
      </c>
      <c r="N39" s="62">
        <f t="shared" si="4"/>
        <v>17026.79472312162</v>
      </c>
      <c r="O39" s="62">
        <f t="shared" si="5"/>
        <v>10993.517556267594</v>
      </c>
      <c r="P39" s="62"/>
      <c r="Q39" s="63"/>
    </row>
    <row r="40" spans="1:17" x14ac:dyDescent="0.25">
      <c r="A40" s="61">
        <v>161807</v>
      </c>
      <c r="B40" s="62">
        <v>53578</v>
      </c>
      <c r="C40" s="62">
        <v>80110</v>
      </c>
      <c r="D40" s="62">
        <v>57695</v>
      </c>
      <c r="E40" s="62">
        <v>33402</v>
      </c>
      <c r="F40" s="62">
        <v>24811</v>
      </c>
      <c r="G40" s="62"/>
      <c r="H40" s="63"/>
      <c r="J40" s="61">
        <f t="shared" si="0"/>
        <v>119816.06063951115</v>
      </c>
      <c r="K40" s="62">
        <f t="shared" si="1"/>
        <v>17373.331747114378</v>
      </c>
      <c r="L40" s="62">
        <f t="shared" si="2"/>
        <v>51372.672629275366</v>
      </c>
      <c r="M40" s="62">
        <f t="shared" si="3"/>
        <v>34239.516252983158</v>
      </c>
      <c r="N40" s="62">
        <f t="shared" si="4"/>
        <v>20746.541256337154</v>
      </c>
      <c r="O40" s="62">
        <f t="shared" si="5"/>
        <v>13005.928488572692</v>
      </c>
      <c r="P40" s="62"/>
      <c r="Q40" s="63"/>
    </row>
    <row r="41" spans="1:17" x14ac:dyDescent="0.25">
      <c r="A41" s="61">
        <v>188172</v>
      </c>
      <c r="B41" s="62">
        <v>59138</v>
      </c>
      <c r="C41" s="62">
        <v>87956</v>
      </c>
      <c r="D41" s="62">
        <v>62095</v>
      </c>
      <c r="E41" s="62">
        <v>38105</v>
      </c>
      <c r="F41" s="62">
        <v>27017</v>
      </c>
      <c r="G41" s="62"/>
      <c r="H41" s="63"/>
      <c r="J41" s="61">
        <f t="shared" si="0"/>
        <v>154835.95440840564</v>
      </c>
      <c r="K41" s="62">
        <f t="shared" si="1"/>
        <v>20691.521390588252</v>
      </c>
      <c r="L41" s="62">
        <f t="shared" si="2"/>
        <v>64297.932567693802</v>
      </c>
      <c r="M41" s="62">
        <f t="shared" si="3"/>
        <v>42089.996474963453</v>
      </c>
      <c r="N41" s="62">
        <f t="shared" si="4"/>
        <v>25278.919555916771</v>
      </c>
      <c r="O41" s="62">
        <f t="shared" si="5"/>
        <v>15386.719945103379</v>
      </c>
      <c r="P41" s="62"/>
      <c r="Q41" s="63"/>
    </row>
    <row r="42" spans="1:17" x14ac:dyDescent="0.25">
      <c r="A42" s="61">
        <v>213372</v>
      </c>
      <c r="B42" s="62">
        <v>63927</v>
      </c>
      <c r="C42" s="62">
        <v>95923</v>
      </c>
      <c r="D42" s="62">
        <v>66885</v>
      </c>
      <c r="E42" s="62">
        <v>40708</v>
      </c>
      <c r="F42" s="62">
        <v>29406</v>
      </c>
      <c r="G42" s="62"/>
      <c r="H42" s="63"/>
      <c r="J42" s="61">
        <f t="shared" si="0"/>
        <v>200091.47896868867</v>
      </c>
      <c r="K42" s="62">
        <f t="shared" si="1"/>
        <v>24643.462963186834</v>
      </c>
      <c r="L42" s="62">
        <f t="shared" si="2"/>
        <v>80475.161615861885</v>
      </c>
      <c r="M42" s="62">
        <f t="shared" si="3"/>
        <v>51740.444875826368</v>
      </c>
      <c r="N42" s="62">
        <f t="shared" si="4"/>
        <v>30801.460639580961</v>
      </c>
      <c r="O42" s="62">
        <f t="shared" si="5"/>
        <v>18203.325573953229</v>
      </c>
      <c r="P42" s="62"/>
      <c r="Q42" s="63"/>
    </row>
    <row r="43" spans="1:17" x14ac:dyDescent="0.25">
      <c r="A43" s="61">
        <v>243453</v>
      </c>
      <c r="B43" s="62">
        <v>69176</v>
      </c>
      <c r="C43" s="62">
        <v>104118</v>
      </c>
      <c r="D43" s="62">
        <v>71808</v>
      </c>
      <c r="E43" s="62">
        <v>45170</v>
      </c>
      <c r="F43" s="62">
        <v>32332</v>
      </c>
      <c r="G43" s="62"/>
      <c r="H43" s="63"/>
      <c r="J43" s="61">
        <f t="shared" si="0"/>
        <v>258574.30923488206</v>
      </c>
      <c r="K43" s="62">
        <f t="shared" si="1"/>
        <v>29350.198825601961</v>
      </c>
      <c r="L43" s="62">
        <f t="shared" si="2"/>
        <v>100722.54858709178</v>
      </c>
      <c r="M43" s="62">
        <f t="shared" si="3"/>
        <v>63603.560469311051</v>
      </c>
      <c r="N43" s="62">
        <f t="shared" si="4"/>
        <v>37530.479711882937</v>
      </c>
      <c r="O43" s="62">
        <f t="shared" si="5"/>
        <v>21535.523044129422</v>
      </c>
      <c r="P43" s="62"/>
      <c r="Q43" s="63"/>
    </row>
    <row r="44" spans="1:17" x14ac:dyDescent="0.25">
      <c r="A44" s="61">
        <v>275586</v>
      </c>
      <c r="B44" s="62">
        <v>74386</v>
      </c>
      <c r="C44" s="62">
        <v>112065</v>
      </c>
      <c r="D44" s="62">
        <v>77872</v>
      </c>
      <c r="E44" s="62">
        <v>52827</v>
      </c>
      <c r="F44" s="62">
        <v>35408</v>
      </c>
      <c r="G44" s="62"/>
      <c r="H44" s="63"/>
      <c r="J44" s="61">
        <f t="shared" si="0"/>
        <v>334150.52825292532</v>
      </c>
      <c r="K44" s="62">
        <f t="shared" si="1"/>
        <v>34955.889616211964</v>
      </c>
      <c r="L44" s="62">
        <f t="shared" si="2"/>
        <v>126064.13693587972</v>
      </c>
      <c r="M44" s="62">
        <f t="shared" si="3"/>
        <v>78186.666428594297</v>
      </c>
      <c r="N44" s="62">
        <f t="shared" si="4"/>
        <v>45729.549123850222</v>
      </c>
      <c r="O44" s="62">
        <f t="shared" si="5"/>
        <v>25477.693671965142</v>
      </c>
      <c r="P44" s="62"/>
      <c r="Q44" s="63"/>
    </row>
    <row r="45" spans="1:17" x14ac:dyDescent="0.25">
      <c r="A45" s="61"/>
      <c r="B45" s="62">
        <v>80589</v>
      </c>
      <c r="C45" s="62">
        <v>119199</v>
      </c>
      <c r="D45" s="62">
        <v>84794</v>
      </c>
      <c r="E45" s="62">
        <v>57749</v>
      </c>
      <c r="F45" s="62">
        <v>38309</v>
      </c>
      <c r="G45" s="62"/>
      <c r="H45" s="63"/>
      <c r="J45" s="61"/>
      <c r="K45" s="62">
        <f t="shared" si="1"/>
        <v>41632.229686802959</v>
      </c>
      <c r="L45" s="62">
        <f t="shared" si="2"/>
        <v>157781.61736690719</v>
      </c>
      <c r="M45" s="62">
        <f t="shared" si="3"/>
        <v>96113.405634986324</v>
      </c>
      <c r="N45" s="62">
        <f t="shared" si="4"/>
        <v>55719.822371695278</v>
      </c>
      <c r="O45" s="62">
        <f t="shared" si="5"/>
        <v>30141.495681918932</v>
      </c>
      <c r="P45" s="62"/>
      <c r="Q45" s="63"/>
    </row>
    <row r="46" spans="1:17" x14ac:dyDescent="0.25">
      <c r="A46" s="61"/>
      <c r="B46" s="62">
        <v>86498</v>
      </c>
      <c r="C46" s="62"/>
      <c r="D46" s="62">
        <v>91159</v>
      </c>
      <c r="E46" s="62">
        <v>59929</v>
      </c>
      <c r="F46" s="62">
        <v>41495</v>
      </c>
      <c r="G46" s="62"/>
      <c r="H46" s="63"/>
      <c r="J46" s="61"/>
      <c r="K46" s="62">
        <f t="shared" si="1"/>
        <v>49583.705856848464</v>
      </c>
      <c r="L46" s="62"/>
      <c r="M46" s="62">
        <f t="shared" si="3"/>
        <v>118150.41060987086</v>
      </c>
      <c r="N46" s="62">
        <f t="shared" si="4"/>
        <v>67892.613520521671</v>
      </c>
      <c r="O46" s="62">
        <f t="shared" si="5"/>
        <v>35659.026819324441</v>
      </c>
      <c r="P46" s="62"/>
      <c r="Q46" s="63"/>
    </row>
    <row r="47" spans="1:17" x14ac:dyDescent="0.25">
      <c r="A47" s="61"/>
      <c r="B47" s="62">
        <v>92472</v>
      </c>
      <c r="C47" s="62"/>
      <c r="D47" s="62"/>
      <c r="E47" s="62">
        <v>65202</v>
      </c>
      <c r="F47" s="62">
        <v>44605</v>
      </c>
      <c r="G47" s="62"/>
      <c r="H47" s="63"/>
      <c r="J47" s="61"/>
      <c r="K47" s="62">
        <f t="shared" si="1"/>
        <v>59053.860554526225</v>
      </c>
      <c r="L47" s="62"/>
      <c r="M47" s="62"/>
      <c r="N47" s="62">
        <f t="shared" si="4"/>
        <v>82724.724782834601</v>
      </c>
      <c r="O47" s="62">
        <f t="shared" si="5"/>
        <v>42186.565893081344</v>
      </c>
      <c r="P47" s="62"/>
      <c r="Q47" s="63"/>
    </row>
    <row r="48" spans="1:17" x14ac:dyDescent="0.25">
      <c r="A48" s="61"/>
      <c r="B48" s="62">
        <v>97689</v>
      </c>
      <c r="C48" s="62"/>
      <c r="D48" s="62"/>
      <c r="E48" s="62"/>
      <c r="F48" s="62">
        <v>47593</v>
      </c>
      <c r="G48" s="62"/>
      <c r="H48" s="63"/>
      <c r="J48" s="61"/>
      <c r="K48" s="62">
        <f t="shared" si="1"/>
        <v>70332.751175591227</v>
      </c>
      <c r="L48" s="62"/>
      <c r="M48" s="62"/>
      <c r="N48" s="62"/>
      <c r="O48" s="62">
        <f t="shared" si="5"/>
        <v>49908.999223916864</v>
      </c>
      <c r="P48" s="62"/>
      <c r="Q48" s="63"/>
    </row>
    <row r="49" spans="1:17" x14ac:dyDescent="0.25">
      <c r="A49" s="61"/>
      <c r="B49" s="62">
        <v>101739</v>
      </c>
      <c r="C49" s="62"/>
      <c r="D49" s="62"/>
      <c r="E49" s="62"/>
      <c r="F49" s="62">
        <v>50468</v>
      </c>
      <c r="G49" s="62"/>
      <c r="H49" s="63"/>
      <c r="J49" s="61"/>
      <c r="K49" s="62">
        <f t="shared" si="1"/>
        <v>83765.834129678857</v>
      </c>
      <c r="L49" s="62"/>
      <c r="M49" s="62"/>
      <c r="N49" s="62"/>
      <c r="O49" s="62">
        <f t="shared" si="5"/>
        <v>59045.05737314462</v>
      </c>
      <c r="P49" s="62"/>
      <c r="Q49" s="63"/>
    </row>
    <row r="50" spans="1:17" x14ac:dyDescent="0.25">
      <c r="A50" s="61"/>
      <c r="B50" s="62">
        <v>105792</v>
      </c>
      <c r="C50" s="62"/>
      <c r="D50" s="62"/>
      <c r="E50" s="62"/>
      <c r="F50" s="62">
        <v>53183</v>
      </c>
      <c r="G50" s="62"/>
      <c r="H50" s="63"/>
      <c r="J50" s="61"/>
      <c r="K50" s="62">
        <f t="shared" si="1"/>
        <v>99764.545679765783</v>
      </c>
      <c r="L50" s="62"/>
      <c r="M50" s="62"/>
      <c r="N50" s="62"/>
      <c r="O50" s="62">
        <f t="shared" si="5"/>
        <v>69853.510477270058</v>
      </c>
      <c r="P50" s="62"/>
      <c r="Q50" s="63"/>
    </row>
    <row r="51" spans="1:17" x14ac:dyDescent="0.25">
      <c r="A51" s="61"/>
      <c r="B51" s="62">
        <v>110574</v>
      </c>
      <c r="C51" s="62"/>
      <c r="D51" s="62"/>
      <c r="E51" s="62"/>
      <c r="F51" s="62"/>
      <c r="G51" s="62"/>
      <c r="H51" s="63"/>
      <c r="J51" s="61"/>
      <c r="K51" s="62">
        <f t="shared" si="1"/>
        <v>118818.90365088197</v>
      </c>
      <c r="L51" s="62"/>
      <c r="M51" s="62"/>
      <c r="N51" s="62"/>
      <c r="O51" s="62"/>
      <c r="P51" s="62"/>
      <c r="Q51" s="63"/>
    </row>
    <row r="52" spans="1:17" x14ac:dyDescent="0.25">
      <c r="A52" s="61"/>
      <c r="B52" s="62">
        <v>115242</v>
      </c>
      <c r="C52" s="62"/>
      <c r="D52" s="62"/>
      <c r="E52" s="62"/>
      <c r="F52" s="62"/>
      <c r="G52" s="62"/>
      <c r="H52" s="63"/>
      <c r="J52" s="61"/>
      <c r="K52" s="62">
        <f t="shared" si="1"/>
        <v>141512.51598052401</v>
      </c>
      <c r="L52" s="62"/>
      <c r="M52" s="62"/>
      <c r="N52" s="62"/>
      <c r="O52" s="62"/>
      <c r="P52" s="62"/>
      <c r="Q52" s="63"/>
    </row>
    <row r="53" spans="1:17" ht="15.75" thickBot="1" x14ac:dyDescent="0.3">
      <c r="A53" s="64"/>
      <c r="B53" s="65">
        <v>119827</v>
      </c>
      <c r="C53" s="65"/>
      <c r="D53" s="65"/>
      <c r="E53" s="65"/>
      <c r="F53" s="65"/>
      <c r="G53" s="65"/>
      <c r="H53" s="66"/>
      <c r="J53" s="64"/>
      <c r="K53" s="65">
        <f t="shared" si="1"/>
        <v>168540.45580136453</v>
      </c>
      <c r="L53" s="65"/>
      <c r="M53" s="65"/>
      <c r="N53" s="65"/>
      <c r="O53" s="65"/>
      <c r="P53" s="65"/>
      <c r="Q53" s="66"/>
    </row>
  </sheetData>
  <mergeCells count="1">
    <mergeCell ref="W19:X19"/>
  </mergeCells>
  <conditionalFormatting sqref="C2:C9">
    <cfRule type="dataBar" priority="1">
      <dataBar>
        <cfvo type="min"/>
        <cfvo type="max"/>
        <color rgb="FFFF9696"/>
      </dataBar>
      <extLst>
        <ext xmlns:x14="http://schemas.microsoft.com/office/spreadsheetml/2009/9/main" uri="{B025F937-C7B1-47D3-B67F-A62EFF666E3E}">
          <x14:id>{D4F20314-A26A-4000-BC68-83349BFEB681}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F20314-A26A-4000-BC68-83349BFEB68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C2:C9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84EF4-FAA5-4D9B-B398-8248D93765D6}">
  <dimension ref="A1:AB54"/>
  <sheetViews>
    <sheetView workbookViewId="0">
      <pane ySplit="12" topLeftCell="A13" activePane="bottomLeft" state="frozen"/>
      <selection pane="bottomLeft"/>
    </sheetView>
  </sheetViews>
  <sheetFormatPr defaultRowHeight="15" x14ac:dyDescent="0.25"/>
  <cols>
    <col min="1" max="1" width="10.85546875" bestFit="1" customWidth="1"/>
    <col min="2" max="3" width="8.140625" bestFit="1" customWidth="1"/>
    <col min="4" max="4" width="11.7109375" bestFit="1" customWidth="1"/>
    <col min="5" max="5" width="6.85546875" bestFit="1" customWidth="1"/>
    <col min="6" max="6" width="6.5703125" bestFit="1" customWidth="1"/>
    <col min="7" max="7" width="7" bestFit="1" customWidth="1"/>
    <col min="8" max="8" width="10.85546875" bestFit="1" customWidth="1"/>
    <col min="17" max="17" width="10.85546875" bestFit="1" customWidth="1"/>
  </cols>
  <sheetData>
    <row r="1" spans="1:27" ht="19.5" thickBot="1" x14ac:dyDescent="0.4">
      <c r="A1" s="41"/>
      <c r="B1" s="10" t="s">
        <v>280</v>
      </c>
      <c r="C1" s="11" t="s">
        <v>278</v>
      </c>
      <c r="D1" s="11" t="s">
        <v>281</v>
      </c>
    </row>
    <row r="2" spans="1:27" x14ac:dyDescent="0.25">
      <c r="A2" s="35" t="s">
        <v>232</v>
      </c>
      <c r="B2" s="57">
        <v>1.2144917836322706</v>
      </c>
      <c r="C2" s="38">
        <v>0.28225751289678269</v>
      </c>
      <c r="D2" s="29">
        <f t="array" ref="D2">SUM((USAM2-USPM2)^2)</f>
        <v>148543.16415202868</v>
      </c>
    </row>
    <row r="3" spans="1:27" x14ac:dyDescent="0.25">
      <c r="A3" s="36" t="s">
        <v>144</v>
      </c>
      <c r="B3" s="57">
        <v>1.0254404159080475</v>
      </c>
      <c r="C3" s="39">
        <v>0.21329093441032931</v>
      </c>
      <c r="D3" s="30">
        <f t="array" ref="D3">SUM((ItalyAM2-ItalyPM2)^2)</f>
        <v>6843974.0131944679</v>
      </c>
    </row>
    <row r="4" spans="1:27" x14ac:dyDescent="0.25">
      <c r="A4" s="36" t="s">
        <v>208</v>
      </c>
      <c r="B4" s="57">
        <v>1.7966078247660593</v>
      </c>
      <c r="C4" s="39">
        <v>0.25679891509614561</v>
      </c>
      <c r="D4" s="30">
        <f t="array" ref="D4">SUM((SpainAM2-SpainPM2)^2)</f>
        <v>4563208.7777068336</v>
      </c>
    </row>
    <row r="5" spans="1:27" x14ac:dyDescent="0.25">
      <c r="A5" s="36" t="s">
        <v>127</v>
      </c>
      <c r="B5" s="57">
        <v>1.5516099731855539</v>
      </c>
      <c r="C5" s="39">
        <v>0.22928128181794799</v>
      </c>
      <c r="D5" s="30">
        <f t="array" ref="D5">SUM((GermanyAM2-GermanyPM2)^2)</f>
        <v>696992.09596207354</v>
      </c>
    </row>
    <row r="6" spans="1:27" x14ac:dyDescent="0.25">
      <c r="A6" s="36" t="s">
        <v>115</v>
      </c>
      <c r="B6" s="57">
        <v>1.5320150313348397</v>
      </c>
      <c r="C6" s="39">
        <v>0.21846449236296031</v>
      </c>
      <c r="D6" s="30">
        <f t="array" ref="D6">SUM((FranceAM2-FrancePM2)^2)</f>
        <v>417352.07476635429</v>
      </c>
    </row>
    <row r="7" spans="1:27" x14ac:dyDescent="0.25">
      <c r="A7" s="36" t="s">
        <v>140</v>
      </c>
      <c r="B7" s="57">
        <v>1.1310473216031502</v>
      </c>
      <c r="C7" s="39">
        <v>0.18995628866952016</v>
      </c>
      <c r="D7" s="30">
        <f t="array" ref="D7">SUM((IranAM2-IranPM2)^2)</f>
        <v>449711.17615534842</v>
      </c>
    </row>
    <row r="8" spans="1:27" x14ac:dyDescent="0.25">
      <c r="A8" s="36" t="s">
        <v>220</v>
      </c>
      <c r="B8" s="57">
        <v>1.1619763353559507</v>
      </c>
      <c r="C8" s="39">
        <v>0.41587044902276732</v>
      </c>
      <c r="D8" s="30">
        <f t="array" ref="D8">SUM((TurkeyAM2-TurkeyPM2)^2)</f>
        <v>18504.656482540355</v>
      </c>
    </row>
    <row r="9" spans="1:27" ht="15.75" thickBot="1" x14ac:dyDescent="0.3">
      <c r="A9" s="37" t="s">
        <v>148</v>
      </c>
      <c r="B9" s="58">
        <v>1.7574966686118072</v>
      </c>
      <c r="C9" s="40">
        <v>0.17470569676244807</v>
      </c>
      <c r="D9" s="31">
        <f t="array" ref="D9">SUM((KazakhstanAM2-KazakhstanPM2)^2)</f>
        <v>36.679472531622245</v>
      </c>
    </row>
    <row r="10" spans="1:27" ht="15.75" thickBot="1" x14ac:dyDescent="0.3"/>
    <row r="11" spans="1:27" x14ac:dyDescent="0.25">
      <c r="A11" s="42" t="s">
        <v>232</v>
      </c>
      <c r="B11" s="43" t="s">
        <v>144</v>
      </c>
      <c r="C11" s="43" t="s">
        <v>208</v>
      </c>
      <c r="D11" s="43" t="s">
        <v>127</v>
      </c>
      <c r="E11" s="43" t="s">
        <v>115</v>
      </c>
      <c r="F11" s="43" t="s">
        <v>140</v>
      </c>
      <c r="G11" s="43" t="s">
        <v>220</v>
      </c>
      <c r="H11" s="44" t="s">
        <v>148</v>
      </c>
      <c r="J11" s="42" t="s">
        <v>232</v>
      </c>
      <c r="K11" s="43" t="s">
        <v>144</v>
      </c>
      <c r="L11" s="43" t="s">
        <v>208</v>
      </c>
      <c r="M11" s="43" t="s">
        <v>127</v>
      </c>
      <c r="N11" s="43" t="s">
        <v>115</v>
      </c>
      <c r="O11" s="43" t="s">
        <v>140</v>
      </c>
      <c r="P11" s="43" t="s">
        <v>220</v>
      </c>
      <c r="Q11" s="44" t="s">
        <v>148</v>
      </c>
      <c r="S11" s="46"/>
      <c r="T11" s="46"/>
    </row>
    <row r="12" spans="1:27" ht="15.75" thickBot="1" x14ac:dyDescent="0.3">
      <c r="A12" s="18" t="s">
        <v>279</v>
      </c>
      <c r="B12" s="45" t="s">
        <v>279</v>
      </c>
      <c r="C12" s="45" t="s">
        <v>279</v>
      </c>
      <c r="D12" s="45" t="s">
        <v>279</v>
      </c>
      <c r="E12" s="45" t="s">
        <v>279</v>
      </c>
      <c r="F12" s="45" t="s">
        <v>279</v>
      </c>
      <c r="G12" s="45" t="s">
        <v>279</v>
      </c>
      <c r="H12" s="19" t="s">
        <v>279</v>
      </c>
      <c r="J12" s="18" t="s">
        <v>282</v>
      </c>
      <c r="K12" s="45" t="s">
        <v>282</v>
      </c>
      <c r="L12" s="45" t="s">
        <v>282</v>
      </c>
      <c r="M12" s="45" t="s">
        <v>282</v>
      </c>
      <c r="N12" s="45" t="s">
        <v>282</v>
      </c>
      <c r="O12" s="45" t="s">
        <v>282</v>
      </c>
      <c r="P12" s="45" t="s">
        <v>282</v>
      </c>
      <c r="Q12" s="19" t="s">
        <v>282</v>
      </c>
      <c r="S12" s="46"/>
      <c r="T12" s="47"/>
      <c r="U12" s="48"/>
      <c r="V12" s="48"/>
      <c r="W12" s="48"/>
      <c r="X12" s="48"/>
      <c r="Y12" s="48"/>
      <c r="Z12" s="48"/>
      <c r="AA12" s="49"/>
    </row>
    <row r="13" spans="1:27" x14ac:dyDescent="0.25">
      <c r="A13" s="70">
        <v>1.2144917836322706</v>
      </c>
      <c r="B13" s="71">
        <v>1.0254404159080475</v>
      </c>
      <c r="C13" s="71">
        <v>1.7966078247660593</v>
      </c>
      <c r="D13" s="71">
        <v>1.5516099731855539</v>
      </c>
      <c r="E13" s="71">
        <v>1.5320150313348397</v>
      </c>
      <c r="F13" s="71">
        <v>1.1310473216031502</v>
      </c>
      <c r="G13" s="71">
        <v>1.1619763353559507</v>
      </c>
      <c r="H13" s="72">
        <v>1.7574966686118072</v>
      </c>
      <c r="J13" s="77">
        <f>B2</f>
        <v>1.2144917836322706</v>
      </c>
      <c r="K13" s="78">
        <f>B3</f>
        <v>1.0254404159080475</v>
      </c>
      <c r="L13" s="78">
        <f>B4</f>
        <v>1.7966078247660593</v>
      </c>
      <c r="M13" s="78">
        <f>B5</f>
        <v>1.5516099731855539</v>
      </c>
      <c r="N13" s="78">
        <f>B6</f>
        <v>1.5320150313348397</v>
      </c>
      <c r="O13" s="78">
        <f>B7</f>
        <v>1.1310473216031502</v>
      </c>
      <c r="P13" s="78">
        <f>B8</f>
        <v>1.1619763353559507</v>
      </c>
      <c r="Q13" s="29">
        <f>B9</f>
        <v>1.7574966686118072</v>
      </c>
      <c r="T13" s="50"/>
      <c r="U13" s="16"/>
      <c r="V13" s="16"/>
      <c r="W13" s="16"/>
      <c r="X13" s="16"/>
      <c r="Y13" s="16"/>
      <c r="Z13" s="16"/>
      <c r="AA13" s="51"/>
    </row>
    <row r="14" spans="1:27" x14ac:dyDescent="0.25">
      <c r="A14" s="73">
        <v>1.564942149058498</v>
      </c>
      <c r="B14" s="74">
        <v>2.5636010397701186</v>
      </c>
      <c r="C14" s="74">
        <v>2.5665826068086561</v>
      </c>
      <c r="D14" s="74">
        <v>1.8977383518192543</v>
      </c>
      <c r="E14" s="74">
        <v>1.9916195407352915</v>
      </c>
      <c r="F14" s="74">
        <v>1.6549008179246094</v>
      </c>
      <c r="G14" s="74">
        <v>2.2765250651871689</v>
      </c>
      <c r="H14" s="30">
        <v>1.864011618224644</v>
      </c>
      <c r="J14" s="73">
        <f>J13*(1+C$2)</f>
        <v>1.557291213913893</v>
      </c>
      <c r="K14" s="74">
        <f>K13*(1+C$3)</f>
        <v>1.2441575603991917</v>
      </c>
      <c r="L14" s="74">
        <f>L13*(1+C$4)</f>
        <v>2.2579747650192292</v>
      </c>
      <c r="M14" s="74">
        <f>M13*(1+C$5)</f>
        <v>1.9073650967190496</v>
      </c>
      <c r="N14" s="74">
        <f>N13*(1+C$6)</f>
        <v>1.8667059174478304</v>
      </c>
      <c r="O14" s="74">
        <f>O13*(1+C$7)</f>
        <v>1.3458968731244858</v>
      </c>
      <c r="P14" s="74">
        <f>P13*(1+C$8)</f>
        <v>1.6452079556942596</v>
      </c>
      <c r="Q14" s="30">
        <f>Q13*(1+C$9)</f>
        <v>2.0645413486593145</v>
      </c>
      <c r="T14" s="50"/>
      <c r="U14" s="16"/>
      <c r="V14" s="16"/>
      <c r="W14" s="16"/>
      <c r="X14" s="16"/>
      <c r="Y14" s="16"/>
      <c r="Z14" s="16"/>
      <c r="AA14" s="51"/>
    </row>
    <row r="15" spans="1:27" x14ac:dyDescent="0.25">
      <c r="A15" s="73">
        <v>1.7613151986507807</v>
      </c>
      <c r="B15" s="74">
        <v>3.787513794241014</v>
      </c>
      <c r="C15" s="74">
        <v>3.5290510843619018</v>
      </c>
      <c r="D15" s="74">
        <v>2.3393504211105274</v>
      </c>
      <c r="E15" s="74">
        <v>2.9261487098495436</v>
      </c>
      <c r="F15" s="74">
        <v>2.9169115136081243</v>
      </c>
      <c r="G15" s="74">
        <v>4.2566275958447584</v>
      </c>
      <c r="H15" s="30">
        <v>2.3433288914824097</v>
      </c>
      <c r="J15" s="73">
        <f t="shared" ref="J15:J40" si="0">J14*(1+C$2)</f>
        <v>1.9968483588092403</v>
      </c>
      <c r="K15" s="74">
        <f t="shared" ref="K15:K54" si="1">K14*(1+C$3)</f>
        <v>1.509525089010411</v>
      </c>
      <c r="L15" s="74">
        <f t="shared" ref="L15:L46" si="2">L14*(1+C$4)</f>
        <v>2.8378202349906414</v>
      </c>
      <c r="M15" s="74">
        <f t="shared" ref="M15:M46" si="3">M14*(1+C$5)</f>
        <v>2.3446882109896077</v>
      </c>
      <c r="N15" s="74">
        <f t="shared" ref="N15:N47" si="4">N14*(1+C$6)</f>
        <v>2.274514878094005</v>
      </c>
      <c r="O15" s="74">
        <f t="shared" ref="O15:O51" si="5">O14*(1+C$7)</f>
        <v>1.601558448075125</v>
      </c>
      <c r="P15" s="74">
        <f t="shared" ref="P15:P29" si="6">P14*(1+C$8)</f>
        <v>2.3294013269646605</v>
      </c>
      <c r="Q15" s="30">
        <f t="shared" ref="Q15:Q30" si="7">Q14*(1+C$9)</f>
        <v>2.4252284834717242</v>
      </c>
      <c r="T15" s="50"/>
      <c r="U15" s="16"/>
      <c r="V15" s="16"/>
      <c r="W15" s="16"/>
      <c r="X15" s="16"/>
      <c r="Y15" s="16"/>
      <c r="Z15" s="16"/>
      <c r="AA15" s="51"/>
    </row>
    <row r="16" spans="1:27" x14ac:dyDescent="0.25">
      <c r="A16" s="73">
        <v>2.8972577624461384</v>
      </c>
      <c r="B16" s="74">
        <v>5.3256744181030857</v>
      </c>
      <c r="C16" s="74">
        <v>4.7481778225960136</v>
      </c>
      <c r="D16" s="74">
        <v>3.1270908690355008</v>
      </c>
      <c r="E16" s="74">
        <v>3.1253106639230728</v>
      </c>
      <c r="F16" s="74">
        <v>4.6194353766528664</v>
      </c>
      <c r="G16" s="74">
        <v>7.9441239253927245</v>
      </c>
      <c r="H16" s="30">
        <v>2.6096162655145014</v>
      </c>
      <c r="J16" s="73">
        <f t="shared" si="0"/>
        <v>2.5604738101987592</v>
      </c>
      <c r="K16" s="74">
        <f t="shared" si="1"/>
        <v>1.8314931057612771</v>
      </c>
      <c r="L16" s="74">
        <f t="shared" si="2"/>
        <v>3.5665693925741273</v>
      </c>
      <c r="M16" s="74">
        <f t="shared" si="3"/>
        <v>2.8822813294687362</v>
      </c>
      <c r="N16" s="74">
        <f t="shared" si="4"/>
        <v>2.7714156163088126</v>
      </c>
      <c r="O16" s="74">
        <f t="shared" si="5"/>
        <v>1.9057845469587922</v>
      </c>
      <c r="P16" s="74">
        <f t="shared" si="6"/>
        <v>3.298130502763684</v>
      </c>
      <c r="Q16" s="30">
        <f t="shared" si="7"/>
        <v>2.848929715484787</v>
      </c>
      <c r="T16" s="50"/>
      <c r="U16" s="16"/>
      <c r="V16" s="16"/>
      <c r="W16" s="16"/>
      <c r="X16" s="16"/>
      <c r="Y16" s="16"/>
      <c r="Z16" s="16"/>
      <c r="AA16" s="51"/>
    </row>
    <row r="17" spans="1:28" x14ac:dyDescent="0.25">
      <c r="A17" s="73">
        <v>3.8700596388879074</v>
      </c>
      <c r="B17" s="74">
        <v>7.4923307807475084</v>
      </c>
      <c r="C17" s="74">
        <v>5.5395407930286824</v>
      </c>
      <c r="D17" s="74">
        <v>5.7528923621187458</v>
      </c>
      <c r="E17" s="74">
        <v>4.4122032902443378</v>
      </c>
      <c r="F17" s="74">
        <v>7.060116439059664</v>
      </c>
      <c r="G17" s="74">
        <v>14.6551301071424</v>
      </c>
      <c r="H17" s="30">
        <v>2.822646164740175</v>
      </c>
      <c r="J17" s="73">
        <f t="shared" si="0"/>
        <v>3.28318677970281</v>
      </c>
      <c r="K17" s="74">
        <f t="shared" si="1"/>
        <v>2.2221339816551762</v>
      </c>
      <c r="L17" s="74">
        <f t="shared" si="2"/>
        <v>4.4824605432022819</v>
      </c>
      <c r="M17" s="74">
        <f t="shared" si="3"/>
        <v>3.5431344872492669</v>
      </c>
      <c r="N17" s="74">
        <f t="shared" si="4"/>
        <v>3.3768715220524985</v>
      </c>
      <c r="O17" s="74">
        <f t="shared" si="5"/>
        <v>2.267800306502807</v>
      </c>
      <c r="P17" s="74">
        <f t="shared" si="6"/>
        <v>4.6697255158837025</v>
      </c>
      <c r="Q17" s="30">
        <f t="shared" si="7"/>
        <v>3.3466539664557997</v>
      </c>
      <c r="T17" s="50"/>
      <c r="U17" s="16"/>
      <c r="V17" s="16"/>
      <c r="W17" s="16"/>
      <c r="X17" s="16"/>
      <c r="Y17" s="16"/>
      <c r="Z17" s="16"/>
      <c r="AA17" s="51"/>
    </row>
    <row r="18" spans="1:28" x14ac:dyDescent="0.25">
      <c r="A18" s="73">
        <v>5.0241289457225529</v>
      </c>
      <c r="B18" s="74">
        <v>10.833281813222115</v>
      </c>
      <c r="C18" s="74">
        <v>8.5552753560288526</v>
      </c>
      <c r="D18" s="74">
        <v>7.9967590925717005</v>
      </c>
      <c r="E18" s="74">
        <v>5.8216571190723903</v>
      </c>
      <c r="F18" s="74">
        <v>11.643834531872431</v>
      </c>
      <c r="G18" s="74">
        <v>18.129202211829067</v>
      </c>
      <c r="H18" s="30">
        <v>3.1954484883851038</v>
      </c>
      <c r="J18" s="73">
        <f t="shared" si="0"/>
        <v>4.2098909145173229</v>
      </c>
      <c r="K18" s="74">
        <f t="shared" si="1"/>
        <v>2.6960950149873542</v>
      </c>
      <c r="L18" s="74">
        <f t="shared" si="2"/>
        <v>5.6335515476579072</v>
      </c>
      <c r="M18" s="74">
        <f t="shared" si="3"/>
        <v>4.3555089041391568</v>
      </c>
      <c r="N18" s="74">
        <f t="shared" si="4"/>
        <v>4.1145980448926354</v>
      </c>
      <c r="O18" s="74">
        <f t="shared" si="5"/>
        <v>2.6985832361696804</v>
      </c>
      <c r="P18" s="74">
        <f t="shared" si="6"/>
        <v>6.6117263629873317</v>
      </c>
      <c r="Q18" s="30">
        <f t="shared" si="7"/>
        <v>3.9313334794882708</v>
      </c>
      <c r="T18" s="50"/>
      <c r="U18" s="16"/>
      <c r="V18" s="16"/>
      <c r="W18" s="16"/>
      <c r="X18" s="16"/>
      <c r="Y18" s="16"/>
      <c r="Z18" s="16"/>
      <c r="AA18" s="51"/>
    </row>
    <row r="19" spans="1:28" x14ac:dyDescent="0.25">
      <c r="A19" s="73">
        <v>6.5830288471012883</v>
      </c>
      <c r="B19" s="74">
        <v>14.686953053650745</v>
      </c>
      <c r="C19" s="74">
        <v>10.694094195036067</v>
      </c>
      <c r="D19" s="74">
        <v>9.5364336044250582</v>
      </c>
      <c r="E19" s="74">
        <v>10.050018605556549</v>
      </c>
      <c r="F19" s="74">
        <v>17.870547681329775</v>
      </c>
      <c r="G19" s="74">
        <v>22.196119385574896</v>
      </c>
      <c r="H19" s="30">
        <v>3.3019634379979408</v>
      </c>
      <c r="J19" s="73">
        <f t="shared" si="0"/>
        <v>5.3981642536157448</v>
      </c>
      <c r="K19" s="74">
        <f t="shared" si="1"/>
        <v>3.2711476399930377</v>
      </c>
      <c r="L19" s="74">
        <f t="shared" si="2"/>
        <v>7.0802414732346701</v>
      </c>
      <c r="M19" s="74">
        <f t="shared" si="3"/>
        <v>5.3541455686496686</v>
      </c>
      <c r="N19" s="74">
        <f t="shared" si="4"/>
        <v>5.013491618047734</v>
      </c>
      <c r="O19" s="74">
        <f t="shared" si="5"/>
        <v>3.2111960923782559</v>
      </c>
      <c r="P19" s="74">
        <f t="shared" si="6"/>
        <v>9.3613479743785426</v>
      </c>
      <c r="Q19" s="30">
        <f t="shared" si="7"/>
        <v>4.618159834227809</v>
      </c>
      <c r="T19" s="50"/>
      <c r="U19" s="16"/>
      <c r="V19" s="16"/>
      <c r="W19" s="97" t="s">
        <v>283</v>
      </c>
      <c r="X19" s="97"/>
      <c r="Y19" s="16"/>
      <c r="Z19" s="16"/>
      <c r="AA19" s="51"/>
    </row>
    <row r="20" spans="1:28" x14ac:dyDescent="0.25">
      <c r="A20" s="73">
        <v>8.2386047113562242</v>
      </c>
      <c r="B20" s="74">
        <v>18.656399824907702</v>
      </c>
      <c r="C20" s="74">
        <v>14.394250786518546</v>
      </c>
      <c r="D20" s="74">
        <v>12.412879785484431</v>
      </c>
      <c r="E20" s="74">
        <v>14.692024150501112</v>
      </c>
      <c r="F20" s="74">
        <v>27.811858350157465</v>
      </c>
      <c r="G20" s="74">
        <v>28.847841060418656</v>
      </c>
      <c r="H20" s="30">
        <v>3.8345381860621246</v>
      </c>
      <c r="J20" s="73">
        <f t="shared" si="0"/>
        <v>6.9218366700496432</v>
      </c>
      <c r="K20" s="74">
        <f t="shared" si="1"/>
        <v>3.9688537767212964</v>
      </c>
      <c r="L20" s="74">
        <f t="shared" si="2"/>
        <v>8.8984398021800697</v>
      </c>
      <c r="M20" s="74">
        <f t="shared" si="3"/>
        <v>6.5817509276695505</v>
      </c>
      <c r="N20" s="74">
        <f t="shared" si="4"/>
        <v>6.1087615193504892</v>
      </c>
      <c r="O20" s="74">
        <f t="shared" si="5"/>
        <v>3.8211829842764948</v>
      </c>
      <c r="P20" s="74">
        <f t="shared" si="6"/>
        <v>13.254455959941721</v>
      </c>
      <c r="Q20" s="30">
        <f t="shared" si="7"/>
        <v>5.4249786658269299</v>
      </c>
      <c r="T20" s="50"/>
      <c r="U20" s="16"/>
      <c r="V20" s="16"/>
      <c r="W20" s="16"/>
      <c r="X20" s="16"/>
      <c r="Y20" s="16"/>
      <c r="Z20" s="16"/>
      <c r="AA20" s="51"/>
    </row>
    <row r="21" spans="1:28" x14ac:dyDescent="0.25">
      <c r="A21" s="73">
        <v>10.570912315744565</v>
      </c>
      <c r="B21" s="74">
        <v>28.017678460455361</v>
      </c>
      <c r="C21" s="74">
        <v>22.949526142547398</v>
      </c>
      <c r="D21" s="74">
        <v>14.036102526663164</v>
      </c>
      <c r="E21" s="74">
        <v>17.40369075596378</v>
      </c>
      <c r="F21" s="74">
        <v>34.788634460256894</v>
      </c>
      <c r="G21" s="74">
        <v>43.028695112313727</v>
      </c>
      <c r="H21" s="30">
        <v>4.3138554593198899</v>
      </c>
      <c r="J21" s="73">
        <f t="shared" si="0"/>
        <v>8.8755770732156041</v>
      </c>
      <c r="K21" s="74">
        <f t="shared" si="1"/>
        <v>4.8153743072961461</v>
      </c>
      <c r="L21" s="74">
        <f t="shared" si="2"/>
        <v>11.183549489428271</v>
      </c>
      <c r="M21" s="74">
        <f t="shared" si="3"/>
        <v>8.0908232169720922</v>
      </c>
      <c r="N21" s="74">
        <f t="shared" si="4"/>
        <v>7.4433090036417804</v>
      </c>
      <c r="O21" s="74">
        <f t="shared" si="5"/>
        <v>4.5470407222967788</v>
      </c>
      <c r="P21" s="74">
        <f t="shared" si="6"/>
        <v>18.766592511555178</v>
      </c>
      <c r="Q21" s="30">
        <f t="shared" si="7"/>
        <v>6.3727533435616399</v>
      </c>
      <c r="T21" s="50"/>
      <c r="U21" s="16"/>
      <c r="V21" s="16"/>
      <c r="W21" s="16"/>
      <c r="X21" s="16"/>
      <c r="Y21" s="16"/>
      <c r="Z21" s="16"/>
      <c r="AA21" s="51"/>
    </row>
    <row r="22" spans="1:28" x14ac:dyDescent="0.25">
      <c r="A22" s="73">
        <v>13.993845626330044</v>
      </c>
      <c r="B22" s="74">
        <v>33.674140109496527</v>
      </c>
      <c r="C22" s="74">
        <v>36.252979321172269</v>
      </c>
      <c r="D22" s="74">
        <v>17.3899671610104</v>
      </c>
      <c r="E22" s="74">
        <v>18.675263231971694</v>
      </c>
      <c r="F22" s="74">
        <v>41.824939376756497</v>
      </c>
      <c r="G22" s="74">
        <v>67.560624069981714</v>
      </c>
      <c r="H22" s="30">
        <v>5.9115797035124427</v>
      </c>
      <c r="J22" s="73">
        <f t="shared" si="0"/>
        <v>11.380775383425147</v>
      </c>
      <c r="K22" s="74">
        <f t="shared" si="1"/>
        <v>5.8424499928348332</v>
      </c>
      <c r="L22" s="74">
        <f t="shared" si="2"/>
        <v>14.055472865237505</v>
      </c>
      <c r="M22" s="74">
        <f t="shared" si="3"/>
        <v>9.9458975351218673</v>
      </c>
      <c r="N22" s="74">
        <f t="shared" si="4"/>
        <v>9.0694077266230337</v>
      </c>
      <c r="O22" s="74">
        <f t="shared" si="5"/>
        <v>5.410779702333449</v>
      </c>
      <c r="P22" s="74">
        <f t="shared" si="6"/>
        <v>26.571063765962933</v>
      </c>
      <c r="Q22" s="30">
        <f t="shared" si="7"/>
        <v>7.486109656743797</v>
      </c>
      <c r="T22" s="50"/>
      <c r="U22" s="16"/>
      <c r="V22" s="16"/>
      <c r="W22" s="16"/>
      <c r="X22" s="16"/>
      <c r="Y22" s="16"/>
      <c r="Z22" s="16"/>
      <c r="AA22" s="51"/>
    </row>
    <row r="23" spans="1:28" x14ac:dyDescent="0.25">
      <c r="A23" s="73">
        <v>19.398636175877638</v>
      </c>
      <c r="B23" s="74">
        <v>41.381482590353791</v>
      </c>
      <c r="C23" s="74">
        <v>48.700904964194251</v>
      </c>
      <c r="D23" s="74">
        <v>22.772860221831053</v>
      </c>
      <c r="E23" s="74">
        <v>27.484349662147022</v>
      </c>
      <c r="F23" s="74">
        <v>56.516648796317412</v>
      </c>
      <c r="G23" s="74">
        <v>87.764784023517834</v>
      </c>
      <c r="H23" s="30">
        <v>7.9886212209627603</v>
      </c>
      <c r="J23" s="73">
        <f t="shared" si="0"/>
        <v>14.59308473798766</v>
      </c>
      <c r="K23" s="74">
        <f t="shared" si="1"/>
        <v>7.0885916110521965</v>
      </c>
      <c r="L23" s="74">
        <f t="shared" si="2"/>
        <v>17.664903048193811</v>
      </c>
      <c r="M23" s="74">
        <f t="shared" si="3"/>
        <v>12.226305670804578</v>
      </c>
      <c r="N23" s="74">
        <f t="shared" si="4"/>
        <v>11.050751281652445</v>
      </c>
      <c r="O23" s="74">
        <f t="shared" si="5"/>
        <v>6.4385913333970812</v>
      </c>
      <c r="P23" s="74">
        <f t="shared" si="6"/>
        <v>37.621183985326525</v>
      </c>
      <c r="Q23" s="30">
        <f t="shared" si="7"/>
        <v>8.7939756603653123</v>
      </c>
      <c r="T23" s="50"/>
      <c r="U23" s="16"/>
      <c r="V23" s="16"/>
      <c r="W23" s="16"/>
      <c r="X23" s="16"/>
      <c r="Y23" s="16"/>
      <c r="Z23" s="16"/>
      <c r="AA23" s="51"/>
    </row>
    <row r="24" spans="1:28" x14ac:dyDescent="0.25">
      <c r="A24" s="73">
        <v>23.513406845795927</v>
      </c>
      <c r="B24" s="74">
        <v>51.090087818386429</v>
      </c>
      <c r="C24" s="74">
        <v>48.700904964194251</v>
      </c>
      <c r="D24" s="74">
        <v>24.80188864830447</v>
      </c>
      <c r="E24" s="74">
        <v>35.129104668507871</v>
      </c>
      <c r="F24" s="74">
        <v>69.327247933633089</v>
      </c>
      <c r="G24" s="74">
        <v>109.28506003036529</v>
      </c>
      <c r="H24" s="30">
        <v>12.142704255863395</v>
      </c>
      <c r="J24" s="73">
        <f t="shared" si="0"/>
        <v>18.712092541624056</v>
      </c>
      <c r="K24" s="74">
        <f t="shared" si="1"/>
        <v>8.6005239394267416</v>
      </c>
      <c r="L24" s="74">
        <f t="shared" si="2"/>
        <v>22.201230986248575</v>
      </c>
      <c r="M24" s="74">
        <f t="shared" si="3"/>
        <v>15.029568706904698</v>
      </c>
      <c r="N24" s="74">
        <f t="shared" si="4"/>
        <v>13.464948050627982</v>
      </c>
      <c r="O24" s="74">
        <f t="shared" si="5"/>
        <v>7.6616422473489276</v>
      </c>
      <c r="P24" s="74">
        <f t="shared" si="6"/>
        <v>53.266722662072411</v>
      </c>
      <c r="Q24" s="30">
        <f t="shared" si="7"/>
        <v>10.330333305421444</v>
      </c>
      <c r="T24" s="50"/>
      <c r="U24" s="16"/>
      <c r="V24" s="16"/>
      <c r="W24" s="16"/>
      <c r="X24" s="16"/>
      <c r="Y24" s="16"/>
      <c r="Z24" s="16"/>
      <c r="AA24" s="51"/>
    </row>
    <row r="25" spans="1:28" x14ac:dyDescent="0.25">
      <c r="A25" s="73">
        <v>41.319910758056132</v>
      </c>
      <c r="B25" s="74">
        <v>63.808856847955603</v>
      </c>
      <c r="C25" s="74">
        <v>111.9030016568574</v>
      </c>
      <c r="D25" s="74">
        <v>43.862820395822389</v>
      </c>
      <c r="E25" s="74">
        <v>35.129104668507871</v>
      </c>
      <c r="F25" s="74">
        <v>78.173228564697737</v>
      </c>
      <c r="G25" s="74">
        <v>128.37467125407019</v>
      </c>
      <c r="H25" s="30">
        <v>15.125122845022826</v>
      </c>
      <c r="J25" s="73">
        <f t="shared" si="0"/>
        <v>23.9937212435173</v>
      </c>
      <c r="K25" s="74">
        <f t="shared" si="1"/>
        <v>10.434937726885478</v>
      </c>
      <c r="L25" s="74">
        <f t="shared" si="2"/>
        <v>27.90248301731614</v>
      </c>
      <c r="M25" s="74">
        <f t="shared" si="3"/>
        <v>18.475567485194723</v>
      </c>
      <c r="N25" s="74">
        <f t="shared" si="4"/>
        <v>16.406561091202057</v>
      </c>
      <c r="O25" s="74">
        <f t="shared" si="5"/>
        <v>9.1170193737689313</v>
      </c>
      <c r="P25" s="74">
        <f t="shared" si="6"/>
        <v>75.418778533519685</v>
      </c>
      <c r="Q25" s="30">
        <f t="shared" si="7"/>
        <v>12.135101383333421</v>
      </c>
      <c r="T25" s="50"/>
      <c r="U25" s="16"/>
      <c r="V25" s="16"/>
      <c r="W25" s="16"/>
      <c r="X25" s="16"/>
      <c r="Y25" s="16"/>
      <c r="Z25" s="16"/>
      <c r="AA25" s="52"/>
    </row>
    <row r="26" spans="1:28" x14ac:dyDescent="0.25">
      <c r="A26" s="73">
        <v>57.703465341732262</v>
      </c>
      <c r="B26" s="74">
        <v>76.676480131446908</v>
      </c>
      <c r="C26" s="74">
        <v>136.69191200095099</v>
      </c>
      <c r="D26" s="74">
        <v>54.724090208121268</v>
      </c>
      <c r="E26" s="74">
        <v>56.393473303435449</v>
      </c>
      <c r="F26" s="74">
        <v>85.257156526317459</v>
      </c>
      <c r="G26" s="74">
        <v>160.43573258878948</v>
      </c>
      <c r="H26" s="30">
        <v>16.083757391538356</v>
      </c>
      <c r="J26" s="73">
        <f t="shared" si="0"/>
        <v>30.766129326851196</v>
      </c>
      <c r="K26" s="74">
        <f t="shared" si="1"/>
        <v>12.660615345166478</v>
      </c>
      <c r="L26" s="74">
        <f t="shared" si="2"/>
        <v>35.067810384651551</v>
      </c>
      <c r="M26" s="74">
        <f t="shared" si="3"/>
        <v>22.711669280514169</v>
      </c>
      <c r="N26" s="74">
        <f t="shared" si="4"/>
        <v>19.990812131413414</v>
      </c>
      <c r="O26" s="74">
        <f t="shared" si="5"/>
        <v>10.848854537738189</v>
      </c>
      <c r="P26" s="74">
        <f t="shared" si="6"/>
        <v>106.78321982700317</v>
      </c>
      <c r="Q26" s="30">
        <f t="shared" si="7"/>
        <v>14.255172725791633</v>
      </c>
      <c r="T26" s="53"/>
      <c r="U26" s="54"/>
      <c r="V26" s="54"/>
      <c r="W26" s="54"/>
      <c r="X26" s="54"/>
      <c r="Y26" s="54"/>
      <c r="Z26" s="55"/>
      <c r="AA26" s="56"/>
      <c r="AB26" s="46"/>
    </row>
    <row r="27" spans="1:28" x14ac:dyDescent="0.25">
      <c r="A27" s="73">
        <v>77.005425554733705</v>
      </c>
      <c r="B27" s="74">
        <v>97.301063980436183</v>
      </c>
      <c r="C27" s="74">
        <v>166.78509306578249</v>
      </c>
      <c r="D27" s="74">
        <v>69.165998420079106</v>
      </c>
      <c r="E27" s="74">
        <v>68.879395808814394</v>
      </c>
      <c r="F27" s="74">
        <v>95.746132214026673</v>
      </c>
      <c r="G27" s="74">
        <v>185.90435675557094</v>
      </c>
      <c r="H27" s="30">
        <v>18.267313858601511</v>
      </c>
      <c r="J27" s="73">
        <f t="shared" si="0"/>
        <v>39.450100472108986</v>
      </c>
      <c r="K27" s="74">
        <f t="shared" si="1"/>
        <v>15.361009822346791</v>
      </c>
      <c r="L27" s="74">
        <f t="shared" si="2"/>
        <v>44.07318604622742</v>
      </c>
      <c r="M27" s="74">
        <f t="shared" si="3"/>
        <v>27.919029925375767</v>
      </c>
      <c r="N27" s="74">
        <f t="shared" si="4"/>
        <v>24.358094755625956</v>
      </c>
      <c r="O27" s="74">
        <f t="shared" si="5"/>
        <v>12.909662682042418</v>
      </c>
      <c r="P27" s="74">
        <f t="shared" si="6"/>
        <v>151.19120540455586</v>
      </c>
      <c r="Q27" s="30">
        <f t="shared" si="7"/>
        <v>16.745632609320108</v>
      </c>
      <c r="AA27" s="46"/>
      <c r="AB27" s="46"/>
    </row>
    <row r="28" spans="1:28" x14ac:dyDescent="0.25">
      <c r="A28" s="73">
        <v>100.53091689588915</v>
      </c>
      <c r="B28" s="74">
        <v>121.97779140841693</v>
      </c>
      <c r="C28" s="74">
        <v>212.64136897409716</v>
      </c>
      <c r="D28" s="74">
        <v>86.794674807733443</v>
      </c>
      <c r="E28" s="74">
        <v>69.43092122009493</v>
      </c>
      <c r="F28" s="74">
        <v>107.15185152029845</v>
      </c>
      <c r="G28" s="74">
        <v>215.02490654775681</v>
      </c>
      <c r="H28" s="30">
        <v>20.237840426438993</v>
      </c>
      <c r="J28" s="73">
        <f t="shared" si="0"/>
        <v>50.585187714894666</v>
      </c>
      <c r="K28" s="74">
        <f t="shared" si="1"/>
        <v>18.637373960841384</v>
      </c>
      <c r="L28" s="74">
        <f t="shared" si="2"/>
        <v>55.391132407729202</v>
      </c>
      <c r="M28" s="74">
        <f t="shared" si="3"/>
        <v>34.320340893779573</v>
      </c>
      <c r="N28" s="74">
        <f t="shared" si="4"/>
        <v>29.679473561342668</v>
      </c>
      <c r="O28" s="74">
        <f t="shared" si="5"/>
        <v>15.361934293098598</v>
      </c>
      <c r="P28" s="74">
        <f t="shared" si="6"/>
        <v>214.06715988444196</v>
      </c>
      <c r="Q28" s="30">
        <f t="shared" si="7"/>
        <v>19.671190022059349</v>
      </c>
    </row>
    <row r="29" spans="1:28" x14ac:dyDescent="0.25">
      <c r="A29" s="73">
        <v>132.46721700727406</v>
      </c>
      <c r="B29" s="74">
        <v>151.69902410820342</v>
      </c>
      <c r="C29" s="74">
        <v>251.26843720656743</v>
      </c>
      <c r="D29" s="74">
        <v>110.48656555214363</v>
      </c>
      <c r="E29" s="74">
        <v>102.38456454410733</v>
      </c>
      <c r="F29" s="74">
        <v>119.95054489633409</v>
      </c>
      <c r="G29" s="74">
        <v>248.05823379573312</v>
      </c>
      <c r="H29" s="30">
        <v>23.167001540792004</v>
      </c>
      <c r="J29" s="73">
        <f t="shared" si="0"/>
        <v>64.86323698871773</v>
      </c>
      <c r="K29" s="74">
        <f t="shared" si="1"/>
        <v>22.612556867903983</v>
      </c>
      <c r="L29" s="74">
        <f t="shared" si="2"/>
        <v>69.615515115981012</v>
      </c>
      <c r="M29" s="74">
        <f t="shared" si="3"/>
        <v>42.189352646334292</v>
      </c>
      <c r="N29" s="74">
        <f t="shared" si="4"/>
        <v>36.163384686521297</v>
      </c>
      <c r="O29" s="74">
        <f t="shared" si="5"/>
        <v>18.280030318200634</v>
      </c>
      <c r="P29" s="74">
        <f t="shared" si="6"/>
        <v>303.09136578661338</v>
      </c>
      <c r="Q29" s="30">
        <f t="shared" si="7"/>
        <v>23.107858981009745</v>
      </c>
    </row>
    <row r="30" spans="1:28" x14ac:dyDescent="0.25">
      <c r="A30" s="73">
        <v>162.35519515521946</v>
      </c>
      <c r="B30" s="74">
        <v>167.85798033952861</v>
      </c>
      <c r="C30" s="74">
        <v>297.50970050590337</v>
      </c>
      <c r="D30" s="74">
        <v>147.12843184198709</v>
      </c>
      <c r="E30" s="74">
        <v>118.19495966748288</v>
      </c>
      <c r="F30" s="74">
        <v>135.29707118629685</v>
      </c>
      <c r="G30" s="74"/>
      <c r="H30" s="30">
        <v>24.711468310178137</v>
      </c>
      <c r="J30" s="73">
        <f t="shared" si="0"/>
        <v>83.171372939587798</v>
      </c>
      <c r="K30" s="74">
        <f t="shared" si="1"/>
        <v>27.435610251665935</v>
      </c>
      <c r="L30" s="74">
        <f t="shared" si="2"/>
        <v>87.492703871624258</v>
      </c>
      <c r="M30" s="74">
        <f t="shared" si="3"/>
        <v>51.862581500155251</v>
      </c>
      <c r="N30" s="74">
        <f t="shared" si="4"/>
        <v>44.063800164188628</v>
      </c>
      <c r="O30" s="74">
        <f t="shared" si="5"/>
        <v>21.752437034212331</v>
      </c>
      <c r="P30" s="74"/>
      <c r="Q30" s="30">
        <f t="shared" si="7"/>
        <v>27.144933584975444</v>
      </c>
    </row>
    <row r="31" spans="1:28" x14ac:dyDescent="0.25">
      <c r="A31" s="73">
        <v>198.72348393971021</v>
      </c>
      <c r="B31" s="74">
        <v>206.11352359751754</v>
      </c>
      <c r="C31" s="74">
        <v>384.19602805086572</v>
      </c>
      <c r="D31" s="74">
        <v>182.85126760925144</v>
      </c>
      <c r="E31" s="74">
        <v>139.78105145899076</v>
      </c>
      <c r="F31" s="74">
        <v>151.5484353335421</v>
      </c>
      <c r="G31" s="74"/>
      <c r="H31" s="30"/>
      <c r="J31" s="73">
        <f t="shared" si="0"/>
        <v>106.64711780972664</v>
      </c>
      <c r="K31" s="74">
        <f t="shared" si="1"/>
        <v>33.287377198361369</v>
      </c>
      <c r="L31" s="74">
        <f t="shared" si="2"/>
        <v>109.9607353046857</v>
      </c>
      <c r="M31" s="74">
        <f t="shared" si="3"/>
        <v>63.753700664898638</v>
      </c>
      <c r="N31" s="74">
        <f t="shared" si="4"/>
        <v>53.69017589864103</v>
      </c>
      <c r="O31" s="74">
        <f t="shared" si="5"/>
        <v>25.88444924274873</v>
      </c>
      <c r="P31" s="74"/>
      <c r="Q31" s="30"/>
    </row>
    <row r="32" spans="1:28" x14ac:dyDescent="0.25">
      <c r="A32" s="73">
        <v>253.27893824028618</v>
      </c>
      <c r="B32" s="74">
        <v>206.11352359751754</v>
      </c>
      <c r="C32" s="74">
        <v>436.53292504137227</v>
      </c>
      <c r="D32" s="74">
        <v>236.89503652143748</v>
      </c>
      <c r="E32" s="74">
        <v>168.06204893743191</v>
      </c>
      <c r="F32" s="74">
        <v>165.94250072110219</v>
      </c>
      <c r="G32" s="74"/>
      <c r="H32" s="30"/>
      <c r="J32" s="73">
        <f t="shared" si="0"/>
        <v>136.74906804031028</v>
      </c>
      <c r="K32" s="74">
        <f t="shared" si="1"/>
        <v>40.387272985068954</v>
      </c>
      <c r="L32" s="74">
        <f t="shared" si="2"/>
        <v>138.19853283410342</v>
      </c>
      <c r="M32" s="74">
        <f t="shared" si="3"/>
        <v>78.371230873984359</v>
      </c>
      <c r="N32" s="74">
        <f t="shared" si="4"/>
        <v>65.419572921215689</v>
      </c>
      <c r="O32" s="74">
        <f t="shared" si="5"/>
        <v>30.801363155155848</v>
      </c>
      <c r="P32" s="74"/>
      <c r="Q32" s="30"/>
    </row>
    <row r="33" spans="1:17" x14ac:dyDescent="0.25">
      <c r="A33" s="73">
        <v>307.11838619081027</v>
      </c>
      <c r="B33" s="74">
        <v>292.08512491832448</v>
      </c>
      <c r="C33" s="74">
        <v>542.70389220969037</v>
      </c>
      <c r="D33" s="74">
        <v>265.12240257208236</v>
      </c>
      <c r="E33" s="74">
        <v>195.45447769769885</v>
      </c>
      <c r="F33" s="74">
        <v>178.47926734897712</v>
      </c>
      <c r="G33" s="74"/>
      <c r="H33" s="30"/>
      <c r="J33" s="73">
        <f t="shared" si="0"/>
        <v>175.34751987632117</v>
      </c>
      <c r="K33" s="74">
        <f t="shared" si="1"/>
        <v>49.001512178339361</v>
      </c>
      <c r="L33" s="74">
        <f t="shared" si="2"/>
        <v>173.68776613378023</v>
      </c>
      <c r="M33" s="74">
        <f t="shared" si="3"/>
        <v>96.340287146421829</v>
      </c>
      <c r="N33" s="74">
        <f t="shared" si="4"/>
        <v>79.711426710050745</v>
      </c>
      <c r="O33" s="74">
        <f t="shared" si="5"/>
        <v>36.65227578607135</v>
      </c>
      <c r="P33" s="74"/>
      <c r="Q33" s="30"/>
    </row>
    <row r="34" spans="1:17" x14ac:dyDescent="0.25">
      <c r="A34" s="73">
        <v>367.00008182109696</v>
      </c>
      <c r="B34" s="74">
        <v>349.92327224784776</v>
      </c>
      <c r="C34" s="74">
        <v>615.29540360559508</v>
      </c>
      <c r="D34" s="74">
        <v>296.87072971572525</v>
      </c>
      <c r="E34" s="74">
        <v>221.57533398195787</v>
      </c>
      <c r="F34" s="74">
        <v>192.50425413685619</v>
      </c>
      <c r="G34" s="74"/>
      <c r="H34" s="30"/>
      <c r="J34" s="73">
        <f t="shared" si="0"/>
        <v>224.84067472923078</v>
      </c>
      <c r="K34" s="74">
        <f t="shared" si="1"/>
        <v>59.453090498376497</v>
      </c>
      <c r="L34" s="74">
        <f t="shared" si="2"/>
        <v>218.29059604240805</v>
      </c>
      <c r="M34" s="74">
        <f t="shared" si="3"/>
        <v>118.4293116740626</v>
      </c>
      <c r="N34" s="74">
        <f t="shared" si="4"/>
        <v>97.125543081789303</v>
      </c>
      <c r="O34" s="74">
        <f t="shared" si="5"/>
        <v>43.61460606568518</v>
      </c>
      <c r="P34" s="74"/>
      <c r="Q34" s="30"/>
    </row>
    <row r="35" spans="1:17" x14ac:dyDescent="0.25">
      <c r="A35" s="73">
        <v>425.63405330551262</v>
      </c>
      <c r="B35" s="74">
        <v>409.29958020123308</v>
      </c>
      <c r="C35" s="74">
        <v>751.49538727357447</v>
      </c>
      <c r="D35" s="74">
        <v>346.79676446830348</v>
      </c>
      <c r="E35" s="74">
        <v>248.845201539718</v>
      </c>
      <c r="F35" s="74">
        <v>206.6959215826557</v>
      </c>
      <c r="G35" s="74"/>
      <c r="H35" s="30"/>
      <c r="J35" s="73">
        <f t="shared" si="0"/>
        <v>288.30364437633801</v>
      </c>
      <c r="K35" s="74">
        <f t="shared" si="1"/>
        <v>72.133895724357089</v>
      </c>
      <c r="L35" s="74">
        <f t="shared" si="2"/>
        <v>274.3473842817894</v>
      </c>
      <c r="M35" s="74">
        <f t="shared" si="3"/>
        <v>145.58293605950894</v>
      </c>
      <c r="N35" s="74">
        <f t="shared" si="4"/>
        <v>118.34402554662924</v>
      </c>
      <c r="O35" s="74">
        <f t="shared" si="5"/>
        <v>51.899474765705875</v>
      </c>
      <c r="P35" s="74"/>
      <c r="Q35" s="30"/>
    </row>
    <row r="36" spans="1:17" x14ac:dyDescent="0.25">
      <c r="A36" s="73">
        <v>488.83898515966871</v>
      </c>
      <c r="B36" s="74">
        <v>462.77133608237369</v>
      </c>
      <c r="C36" s="74">
        <v>853.06789393802705</v>
      </c>
      <c r="D36" s="74">
        <v>393.70312750383601</v>
      </c>
      <c r="E36" s="74">
        <v>308.28738475550978</v>
      </c>
      <c r="F36" s="74">
        <v>219.14934788157038</v>
      </c>
      <c r="G36" s="74"/>
      <c r="H36" s="30"/>
      <c r="J36" s="73">
        <f t="shared" si="0"/>
        <v>369.6795139970817</v>
      </c>
      <c r="K36" s="74">
        <f t="shared" si="1"/>
        <v>87.519401746062471</v>
      </c>
      <c r="L36" s="74">
        <f t="shared" si="2"/>
        <v>344.79949492481825</v>
      </c>
      <c r="M36" s="74">
        <f t="shared" si="3"/>
        <v>178.96237825005349</v>
      </c>
      <c r="N36" s="74">
        <f t="shared" si="4"/>
        <v>144.19799301186282</v>
      </c>
      <c r="O36" s="74">
        <f t="shared" si="5"/>
        <v>61.758106376096777</v>
      </c>
      <c r="P36" s="74"/>
      <c r="Q36" s="30"/>
    </row>
    <row r="37" spans="1:17" x14ac:dyDescent="0.25">
      <c r="A37" s="73">
        <v>568.4909151981384</v>
      </c>
      <c r="B37" s="74">
        <v>521.0891248967572</v>
      </c>
      <c r="C37" s="74">
        <v>1059.0361481344216</v>
      </c>
      <c r="D37" s="74">
        <v>445.46722330157252</v>
      </c>
      <c r="E37" s="74">
        <v>346.57244038856743</v>
      </c>
      <c r="F37" s="74">
        <v>233.8767745849714</v>
      </c>
      <c r="G37" s="74"/>
      <c r="H37" s="30"/>
      <c r="J37" s="73">
        <f t="shared" si="0"/>
        <v>474.02433418678936</v>
      </c>
      <c r="K37" s="74">
        <f t="shared" si="1"/>
        <v>106.18649672351314</v>
      </c>
      <c r="L37" s="74">
        <f t="shared" si="2"/>
        <v>433.34363114721054</v>
      </c>
      <c r="M37" s="74">
        <f t="shared" si="3"/>
        <v>219.99510173241421</v>
      </c>
      <c r="N37" s="74">
        <f t="shared" si="4"/>
        <v>175.70013435495713</v>
      </c>
      <c r="O37" s="74">
        <f t="shared" si="5"/>
        <v>73.489447058557545</v>
      </c>
      <c r="P37" s="74"/>
      <c r="Q37" s="30"/>
    </row>
    <row r="38" spans="1:17" x14ac:dyDescent="0.25">
      <c r="A38" s="73">
        <v>644.62323596314639</v>
      </c>
      <c r="B38" s="74">
        <v>590.67021892458229</v>
      </c>
      <c r="C38" s="74">
        <v>1235.9378543087082</v>
      </c>
      <c r="D38" s="74">
        <v>524.42030001405283</v>
      </c>
      <c r="E38" s="74">
        <v>392.19584802171897</v>
      </c>
      <c r="F38" s="74">
        <v>245.37773998148344</v>
      </c>
      <c r="G38" s="74"/>
      <c r="H38" s="30"/>
      <c r="J38" s="73">
        <f t="shared" si="0"/>
        <v>607.8212638069059</v>
      </c>
      <c r="K38" s="74">
        <f t="shared" si="1"/>
        <v>128.83511383143065</v>
      </c>
      <c r="L38" s="74">
        <f t="shared" si="2"/>
        <v>544.62580548963854</v>
      </c>
      <c r="M38" s="74">
        <f t="shared" si="3"/>
        <v>270.43586065129199</v>
      </c>
      <c r="N38" s="74">
        <f t="shared" si="4"/>
        <v>214.08437501491679</v>
      </c>
      <c r="O38" s="74">
        <f t="shared" si="5"/>
        <v>87.449229678176309</v>
      </c>
      <c r="P38" s="74"/>
      <c r="Q38" s="30"/>
    </row>
    <row r="39" spans="1:17" x14ac:dyDescent="0.25">
      <c r="A39" s="73">
        <v>735.50166219061487</v>
      </c>
      <c r="B39" s="74">
        <v>678.69270107720536</v>
      </c>
      <c r="C39" s="74">
        <v>1405.6103528071505</v>
      </c>
      <c r="D39" s="74">
        <v>607.16885343017157</v>
      </c>
      <c r="E39" s="74">
        <v>452.72576190975849</v>
      </c>
      <c r="F39" s="74">
        <v>257.61686257735755</v>
      </c>
      <c r="G39" s="74"/>
      <c r="H39" s="30"/>
      <c r="J39" s="73">
        <f t="shared" si="0"/>
        <v>779.38338201482247</v>
      </c>
      <c r="K39" s="74">
        <f t="shared" si="1"/>
        <v>156.31447564539764</v>
      </c>
      <c r="L39" s="74">
        <f t="shared" si="2"/>
        <v>684.48512147274209</v>
      </c>
      <c r="M39" s="74">
        <f t="shared" si="3"/>
        <v>332.44174143096018</v>
      </c>
      <c r="N39" s="74">
        <f t="shared" si="4"/>
        <v>260.85420932539222</v>
      </c>
      <c r="O39" s="74">
        <f t="shared" si="5"/>
        <v>104.06076079485113</v>
      </c>
      <c r="P39" s="74"/>
      <c r="Q39" s="30"/>
    </row>
    <row r="40" spans="1:17" x14ac:dyDescent="0.25">
      <c r="A40" s="73">
        <v>832.57943453751977</v>
      </c>
      <c r="B40" s="74">
        <v>777.69731929697264</v>
      </c>
      <c r="C40" s="74">
        <v>1566.3639767469326</v>
      </c>
      <c r="D40" s="74">
        <v>688.61644156108105</v>
      </c>
      <c r="E40" s="74">
        <v>511.72366076646313</v>
      </c>
      <c r="F40" s="74">
        <v>274.41589174348434</v>
      </c>
      <c r="G40" s="74"/>
      <c r="H40" s="30"/>
      <c r="J40" s="73">
        <f t="shared" si="0"/>
        <v>999.37019701540942</v>
      </c>
      <c r="K40" s="74">
        <f t="shared" si="1"/>
        <v>189.65493621766515</v>
      </c>
      <c r="L40" s="74">
        <f t="shared" si="2"/>
        <v>860.26015806639566</v>
      </c>
      <c r="M40" s="74">
        <f t="shared" si="3"/>
        <v>408.66441003604155</v>
      </c>
      <c r="N40" s="74">
        <f t="shared" si="4"/>
        <v>317.84159174640541</v>
      </c>
      <c r="O40" s="74">
        <f t="shared" si="5"/>
        <v>123.82775671156776</v>
      </c>
      <c r="P40" s="74"/>
      <c r="Q40" s="30"/>
    </row>
    <row r="41" spans="1:17" x14ac:dyDescent="0.25">
      <c r="A41" s="73"/>
      <c r="B41" s="74">
        <v>886.14591296002209</v>
      </c>
      <c r="C41" s="74">
        <v>1713.4077719286786</v>
      </c>
      <c r="D41" s="74">
        <v>741.13247142274588</v>
      </c>
      <c r="E41" s="74">
        <v>583.77432769014069</v>
      </c>
      <c r="F41" s="74">
        <v>295.39384311890274</v>
      </c>
      <c r="G41" s="74"/>
      <c r="H41" s="30"/>
      <c r="J41" s="73"/>
      <c r="K41" s="74">
        <f t="shared" si="1"/>
        <v>230.10661477906237</v>
      </c>
      <c r="L41" s="74">
        <f t="shared" si="2"/>
        <v>1081.1740333582848</v>
      </c>
      <c r="M41" s="74">
        <f t="shared" si="3"/>
        <v>502.36350980248062</v>
      </c>
      <c r="N41" s="74">
        <f t="shared" si="4"/>
        <v>387.27869373911915</v>
      </c>
      <c r="O41" s="74">
        <f t="shared" si="5"/>
        <v>147.34961781076942</v>
      </c>
      <c r="P41" s="74"/>
      <c r="Q41" s="30"/>
    </row>
    <row r="42" spans="1:17" x14ac:dyDescent="0.25">
      <c r="A42" s="73"/>
      <c r="B42" s="74">
        <v>978.10476316080826</v>
      </c>
      <c r="C42" s="74">
        <v>1881.2194980371846</v>
      </c>
      <c r="D42" s="74">
        <v>798.30333120396745</v>
      </c>
      <c r="E42" s="74">
        <v>623.65267895578654</v>
      </c>
      <c r="F42" s="74">
        <v>321.65795250265592</v>
      </c>
      <c r="G42" s="74"/>
      <c r="H42" s="30"/>
      <c r="J42" s="73"/>
      <c r="K42" s="74">
        <f t="shared" si="1"/>
        <v>279.18626965928627</v>
      </c>
      <c r="L42" s="74">
        <f t="shared" si="2"/>
        <v>1358.8183521548162</v>
      </c>
      <c r="M42" s="74">
        <f t="shared" si="3"/>
        <v>617.54605926855663</v>
      </c>
      <c r="N42" s="74">
        <f t="shared" si="4"/>
        <v>471.8853369698262</v>
      </c>
      <c r="O42" s="74">
        <f t="shared" si="5"/>
        <v>175.33960434697539</v>
      </c>
      <c r="P42" s="74"/>
      <c r="Q42" s="30"/>
    </row>
    <row r="43" spans="1:17" x14ac:dyDescent="0.25">
      <c r="A43" s="73"/>
      <c r="B43" s="74">
        <v>1057.3117656089314</v>
      </c>
      <c r="C43" s="74">
        <v>2051.6191949408894</v>
      </c>
      <c r="D43" s="74">
        <v>857.06160734237119</v>
      </c>
      <c r="E43" s="74">
        <v>692.0111896539471</v>
      </c>
      <c r="F43" s="74">
        <v>350.10081620065512</v>
      </c>
      <c r="G43" s="74"/>
      <c r="H43" s="30"/>
      <c r="J43" s="73"/>
      <c r="K43" s="74">
        <f t="shared" si="1"/>
        <v>338.73416998944958</v>
      </c>
      <c r="L43" s="74">
        <f t="shared" si="2"/>
        <v>1707.7614308009054</v>
      </c>
      <c r="M43" s="74">
        <f t="shared" si="3"/>
        <v>759.13781131927374</v>
      </c>
      <c r="N43" s="74">
        <f t="shared" si="4"/>
        <v>574.97552756446373</v>
      </c>
      <c r="O43" s="74">
        <f t="shared" si="5"/>
        <v>208.64646484550889</v>
      </c>
      <c r="P43" s="74"/>
      <c r="Q43" s="30"/>
    </row>
    <row r="44" spans="1:17" x14ac:dyDescent="0.25">
      <c r="A44" s="73"/>
      <c r="B44" s="74">
        <v>1144.1268743686305</v>
      </c>
      <c r="C44" s="74">
        <v>2226.8953987975306</v>
      </c>
      <c r="D44" s="74">
        <v>929.43824486081121</v>
      </c>
      <c r="E44" s="74">
        <v>809.31758060325569</v>
      </c>
      <c r="F44" s="74">
        <v>384.93707370603215</v>
      </c>
      <c r="G44" s="74"/>
      <c r="H44" s="30"/>
      <c r="J44" s="73"/>
      <c r="K44" s="74">
        <f t="shared" si="1"/>
        <v>410.98309762320662</v>
      </c>
      <c r="L44" s="74">
        <f t="shared" si="2"/>
        <v>2146.3127134736192</v>
      </c>
      <c r="M44" s="74">
        <f t="shared" si="3"/>
        <v>933.19390177502828</v>
      </c>
      <c r="N44" s="74">
        <f t="shared" si="4"/>
        <v>700.58726431495961</v>
      </c>
      <c r="O44" s="74">
        <f t="shared" si="5"/>
        <v>248.28017295157724</v>
      </c>
      <c r="P44" s="74"/>
      <c r="Q44" s="30"/>
    </row>
    <row r="45" spans="1:17" x14ac:dyDescent="0.25">
      <c r="A45" s="73"/>
      <c r="B45" s="74">
        <v>1230.2969480280003</v>
      </c>
      <c r="C45" s="74">
        <v>2396.8673319334334</v>
      </c>
      <c r="D45" s="74">
        <v>1012.0555082022757</v>
      </c>
      <c r="E45" s="74">
        <v>884.72336044555652</v>
      </c>
      <c r="F45" s="74">
        <v>421.55919540341415</v>
      </c>
      <c r="G45" s="74"/>
      <c r="H45" s="30"/>
      <c r="J45" s="73"/>
      <c r="K45" s="74">
        <f t="shared" si="1"/>
        <v>498.64206654211193</v>
      </c>
      <c r="L45" s="74">
        <f t="shared" si="2"/>
        <v>2697.4834897507089</v>
      </c>
      <c r="M45" s="74">
        <f t="shared" si="3"/>
        <v>1147.157795758699</v>
      </c>
      <c r="N45" s="74">
        <f t="shared" si="4"/>
        <v>853.64070536948248</v>
      </c>
      <c r="O45" s="74">
        <f t="shared" si="5"/>
        <v>295.4425531556854</v>
      </c>
      <c r="P45" s="74"/>
      <c r="Q45" s="30"/>
    </row>
    <row r="46" spans="1:17" x14ac:dyDescent="0.25">
      <c r="A46" s="73"/>
      <c r="B46" s="74">
        <v>1332.8906077034458</v>
      </c>
      <c r="C46" s="74">
        <v>2549.4506679082083</v>
      </c>
      <c r="D46" s="74">
        <v>1088.0247195817069</v>
      </c>
      <c r="E46" s="74">
        <v>918.12128812865603</v>
      </c>
      <c r="F46" s="74">
        <v>456.09780887679034</v>
      </c>
      <c r="G46" s="74"/>
      <c r="H46" s="30"/>
      <c r="J46" s="73"/>
      <c r="K46" s="74">
        <f t="shared" si="1"/>
        <v>604.99789885117661</v>
      </c>
      <c r="L46" s="74">
        <f t="shared" si="2"/>
        <v>3390.1943234084556</v>
      </c>
      <c r="M46" s="74">
        <f t="shared" si="3"/>
        <v>1410.1796056177052</v>
      </c>
      <c r="N46" s="74">
        <f t="shared" si="4"/>
        <v>1040.1308887283858</v>
      </c>
      <c r="O46" s="74">
        <f t="shared" si="5"/>
        <v>351.56372406818679</v>
      </c>
      <c r="P46" s="74"/>
      <c r="Q46" s="30"/>
    </row>
    <row r="47" spans="1:17" x14ac:dyDescent="0.25">
      <c r="A47" s="73"/>
      <c r="B47" s="74">
        <v>1430.6216950841015</v>
      </c>
      <c r="C47" s="74"/>
      <c r="D47" s="74"/>
      <c r="E47" s="74">
        <v>998.90444073094216</v>
      </c>
      <c r="F47" s="74">
        <v>494.02956431497603</v>
      </c>
      <c r="G47" s="74"/>
      <c r="H47" s="30"/>
      <c r="J47" s="73"/>
      <c r="K47" s="74">
        <f t="shared" si="1"/>
        <v>734.03846601343002</v>
      </c>
      <c r="L47" s="74"/>
      <c r="M47" s="74"/>
      <c r="N47" s="74">
        <f t="shared" si="4"/>
        <v>1267.3625553254674</v>
      </c>
      <c r="O47" s="74">
        <f t="shared" si="5"/>
        <v>418.34546432301477</v>
      </c>
      <c r="P47" s="74"/>
      <c r="Q47" s="30"/>
    </row>
    <row r="48" spans="1:17" x14ac:dyDescent="0.25">
      <c r="A48" s="73"/>
      <c r="B48" s="74">
        <v>1529.4278409653059</v>
      </c>
      <c r="C48" s="74"/>
      <c r="D48" s="74"/>
      <c r="E48" s="74"/>
      <c r="F48" s="74">
        <v>531.05648189587919</v>
      </c>
      <c r="G48" s="74"/>
      <c r="H48" s="30"/>
      <c r="J48" s="73"/>
      <c r="K48" s="74">
        <f t="shared" si="1"/>
        <v>890.60221632255923</v>
      </c>
      <c r="L48" s="74"/>
      <c r="M48" s="74"/>
      <c r="N48" s="74"/>
      <c r="O48" s="74">
        <f t="shared" si="5"/>
        <v>497.81281610754178</v>
      </c>
      <c r="P48" s="74"/>
      <c r="Q48" s="30"/>
    </row>
    <row r="49" spans="1:17" x14ac:dyDescent="0.25">
      <c r="A49" s="73"/>
      <c r="B49" s="74">
        <v>1615.7136901555041</v>
      </c>
      <c r="C49" s="74"/>
      <c r="D49" s="74"/>
      <c r="E49" s="74"/>
      <c r="F49" s="74">
        <v>566.63089660061826</v>
      </c>
      <c r="G49" s="74"/>
      <c r="H49" s="30"/>
      <c r="J49" s="73"/>
      <c r="K49" s="74">
        <f t="shared" si="1"/>
        <v>1080.5595952299082</v>
      </c>
      <c r="L49" s="74"/>
      <c r="M49" s="74"/>
      <c r="N49" s="74"/>
      <c r="O49" s="74">
        <f t="shared" si="5"/>
        <v>592.37549110745272</v>
      </c>
      <c r="P49" s="74"/>
      <c r="Q49" s="30"/>
    </row>
    <row r="50" spans="1:17" x14ac:dyDescent="0.25">
      <c r="A50" s="73"/>
      <c r="B50" s="74">
        <v>1682.6981044204651</v>
      </c>
      <c r="C50" s="74"/>
      <c r="D50" s="74"/>
      <c r="E50" s="74"/>
      <c r="F50" s="74">
        <v>600.85996028071361</v>
      </c>
      <c r="G50" s="74"/>
      <c r="H50" s="30"/>
      <c r="J50" s="73"/>
      <c r="K50" s="74">
        <f t="shared" si="1"/>
        <v>1311.0331609825425</v>
      </c>
      <c r="L50" s="74"/>
      <c r="M50" s="74"/>
      <c r="N50" s="74"/>
      <c r="O50" s="74">
        <f t="shared" si="5"/>
        <v>704.9009408970087</v>
      </c>
      <c r="P50" s="74"/>
      <c r="Q50" s="30"/>
    </row>
    <row r="51" spans="1:17" x14ac:dyDescent="0.25">
      <c r="A51" s="73"/>
      <c r="B51" s="74">
        <v>1749.7321367700672</v>
      </c>
      <c r="C51" s="74"/>
      <c r="D51" s="74"/>
      <c r="E51" s="74"/>
      <c r="F51" s="74">
        <v>633.18410215600363</v>
      </c>
      <c r="G51" s="74"/>
      <c r="H51" s="30"/>
      <c r="J51" s="73"/>
      <c r="K51" s="74">
        <f t="shared" si="1"/>
        <v>1590.6646489314367</v>
      </c>
      <c r="L51" s="74"/>
      <c r="M51" s="74"/>
      <c r="N51" s="74"/>
      <c r="O51" s="74">
        <f t="shared" si="5"/>
        <v>838.80130750945716</v>
      </c>
      <c r="P51" s="74"/>
      <c r="Q51" s="30"/>
    </row>
    <row r="52" spans="1:17" x14ac:dyDescent="0.25">
      <c r="A52" s="73"/>
      <c r="B52" s="74">
        <v>1828.823363687362</v>
      </c>
      <c r="C52" s="74"/>
      <c r="D52" s="74"/>
      <c r="E52" s="74"/>
      <c r="F52" s="74"/>
      <c r="G52" s="74"/>
      <c r="H52" s="30"/>
      <c r="J52" s="73"/>
      <c r="K52" s="74">
        <f t="shared" si="1"/>
        <v>1929.9389982355012</v>
      </c>
      <c r="L52" s="74"/>
      <c r="M52" s="74"/>
      <c r="N52" s="74"/>
      <c r="O52" s="74"/>
      <c r="P52" s="74"/>
      <c r="Q52" s="30"/>
    </row>
    <row r="53" spans="1:17" x14ac:dyDescent="0.25">
      <c r="A53" s="73"/>
      <c r="B53" s="74">
        <v>1906.0291033883097</v>
      </c>
      <c r="C53" s="74"/>
      <c r="D53" s="74"/>
      <c r="E53" s="74"/>
      <c r="F53" s="74"/>
      <c r="G53" s="74"/>
      <c r="H53" s="30"/>
      <c r="J53" s="73"/>
      <c r="K53" s="74">
        <f t="shared" si="1"/>
        <v>2341.577490524086</v>
      </c>
      <c r="L53" s="74"/>
      <c r="M53" s="74"/>
      <c r="N53" s="74"/>
      <c r="O53" s="74"/>
      <c r="P53" s="74"/>
      <c r="Q53" s="30"/>
    </row>
    <row r="54" spans="1:17" ht="15.75" thickBot="1" x14ac:dyDescent="0.3">
      <c r="A54" s="75"/>
      <c r="B54" s="76">
        <v>1981.8620760808647</v>
      </c>
      <c r="C54" s="76"/>
      <c r="D54" s="76"/>
      <c r="E54" s="76"/>
      <c r="F54" s="76"/>
      <c r="G54" s="76"/>
      <c r="H54" s="31"/>
      <c r="J54" s="75"/>
      <c r="K54" s="76">
        <f t="shared" si="1"/>
        <v>2841.0147414721623</v>
      </c>
      <c r="L54" s="76"/>
      <c r="M54" s="76"/>
      <c r="N54" s="76"/>
      <c r="O54" s="76"/>
      <c r="P54" s="76"/>
      <c r="Q54" s="31"/>
    </row>
  </sheetData>
  <mergeCells count="1">
    <mergeCell ref="W19:X19"/>
  </mergeCells>
  <conditionalFormatting sqref="C2:C9">
    <cfRule type="dataBar" priority="1">
      <dataBar>
        <cfvo type="min"/>
        <cfvo type="max"/>
        <color rgb="FFFF9696"/>
      </dataBar>
      <extLst>
        <ext xmlns:x14="http://schemas.microsoft.com/office/spreadsheetml/2009/9/main" uri="{B025F937-C7B1-47D3-B67F-A62EFF666E3E}">
          <x14:id>{9DBC17C1-E1E5-4949-9A08-FB6B79D182DD}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DBC17C1-E1E5-4949-9A08-FB6B79D182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C2:C9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32</vt:i4>
      </vt:variant>
    </vt:vector>
  </HeadingPairs>
  <TitlesOfParts>
    <vt:vector size="38" baseType="lpstr">
      <vt:lpstr>Identification</vt:lpstr>
      <vt:lpstr>JHU Data</vt:lpstr>
      <vt:lpstr>Subset</vt:lpstr>
      <vt:lpstr>Events</vt:lpstr>
      <vt:lpstr>Model 1</vt:lpstr>
      <vt:lpstr>Model 2</vt:lpstr>
      <vt:lpstr>FranceA</vt:lpstr>
      <vt:lpstr>FranceAM2</vt:lpstr>
      <vt:lpstr>FranceP</vt:lpstr>
      <vt:lpstr>FrancePM2</vt:lpstr>
      <vt:lpstr>GermanyA</vt:lpstr>
      <vt:lpstr>GermanyAM2</vt:lpstr>
      <vt:lpstr>GermanyP</vt:lpstr>
      <vt:lpstr>GermanyPM2</vt:lpstr>
      <vt:lpstr>IranA</vt:lpstr>
      <vt:lpstr>IranAM2</vt:lpstr>
      <vt:lpstr>IranP</vt:lpstr>
      <vt:lpstr>IranPM2</vt:lpstr>
      <vt:lpstr>ItalyA</vt:lpstr>
      <vt:lpstr>ItalyAM2</vt:lpstr>
      <vt:lpstr>ItalyP</vt:lpstr>
      <vt:lpstr>ItalyPM2</vt:lpstr>
      <vt:lpstr>KazakhstanA</vt:lpstr>
      <vt:lpstr>KazakhstanAM2</vt:lpstr>
      <vt:lpstr>KazakhstanP</vt:lpstr>
      <vt:lpstr>KazakhstanPM2</vt:lpstr>
      <vt:lpstr>SpainA</vt:lpstr>
      <vt:lpstr>SpainAM2</vt:lpstr>
      <vt:lpstr>SpainP</vt:lpstr>
      <vt:lpstr>SpainPM2</vt:lpstr>
      <vt:lpstr>TurkeyA</vt:lpstr>
      <vt:lpstr>TurkeyAM2</vt:lpstr>
      <vt:lpstr>TurkeyP</vt:lpstr>
      <vt:lpstr>TurkeyPM2</vt:lpstr>
      <vt:lpstr>USA</vt:lpstr>
      <vt:lpstr>USAM2</vt:lpstr>
      <vt:lpstr>USP</vt:lpstr>
      <vt:lpstr>USPM2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Selim Temizer</cp:lastModifiedBy>
  <dcterms:created xsi:type="dcterms:W3CDTF">2020-04-04T09:30:44Z</dcterms:created>
  <dcterms:modified xsi:type="dcterms:W3CDTF">2020-04-04T22:14:18Z</dcterms:modified>
</cp:coreProperties>
</file>